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0D32728F-E5C6-49C1-9FD2-1D1D6BD5EC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itivo" sheetId="9" r:id="rId1"/>
    <sheet name="base" sheetId="10" r:id="rId2"/>
  </sheets>
  <definedNames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9" l="1"/>
  <c r="I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L16" i="9" l="1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15" i="9" l="1"/>
  <c r="M15" i="9" s="1"/>
  <c r="L14" i="9"/>
  <c r="M14" i="9" s="1"/>
  <c r="C9" i="9" l="1"/>
  <c r="C8" i="9"/>
  <c r="C6" i="9"/>
  <c r="D8" i="9" l="1"/>
  <c r="C7" i="9"/>
  <c r="D7" i="9" s="1"/>
  <c r="D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quatro casas decimais após a vírgula.
Caso seja incluído um item novo (não previsto no contrato original) deixe este campo em branco e preencha a coluna H.</t>
        </r>
      </text>
    </comment>
    <comment ref="E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G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quatro casas decimais após a vírgula.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<sst xmlns="http://schemas.openxmlformats.org/spreadsheetml/2006/main" count="313" uniqueCount="295">
  <si>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</si>
  <si>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</si>
  <si>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</si>
  <si>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</si>
  <si>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</si>
  <si>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</si>
  <si>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</si>
  <si>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</si>
  <si>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</si>
  <si>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</si>
  <si>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</si>
  <si>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</si>
  <si>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</si>
  <si>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</si>
  <si>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</si>
  <si>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</si>
  <si>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</si>
  <si>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</si>
  <si>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</si>
  <si>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</si>
  <si>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</si>
  <si>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</si>
  <si>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</si>
  <si>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</si>
  <si>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</si>
  <si>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</si>
  <si>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</si>
  <si>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</si>
  <si>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</si>
  <si>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</si>
  <si>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</si>
  <si>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</si>
  <si>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</si>
  <si>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</si>
  <si>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</si>
  <si>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</si>
  <si>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</si>
  <si>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</si>
  <si>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</si>
  <si>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</si>
  <si>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</si>
  <si>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</si>
  <si>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</si>
  <si>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</si>
  <si>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</si>
  <si>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</si>
  <si>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</si>
  <si>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</si>
  <si>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</si>
  <si>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</si>
  <si>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</si>
  <si>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</si>
  <si>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</si>
  <si>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</si>
  <si>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</si>
  <si>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</si>
  <si>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</si>
  <si>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</si>
  <si>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</si>
  <si>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</si>
  <si>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</si>
  <si>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</si>
  <si>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</si>
  <si>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</si>
  <si>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</si>
  <si>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</si>
  <si>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</si>
  <si>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</si>
  <si>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</si>
  <si>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</si>
  <si>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</si>
  <si>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</si>
  <si>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</si>
  <si>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</si>
  <si>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</si>
  <si>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</si>
  <si>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</si>
  <si>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</si>
  <si>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</si>
  <si>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</si>
  <si>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</si>
  <si>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</si>
  <si>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</si>
  <si>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</si>
  <si>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</si>
  <si>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</si>
  <si>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</si>
  <si>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</si>
  <si>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</si>
  <si>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</si>
  <si>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</si>
  <si>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</si>
  <si>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</si>
  <si>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</si>
  <si>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</si>
  <si>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</si>
  <si>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</si>
  <si>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</si>
  <si>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</si>
  <si>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</si>
  <si>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</si>
  <si>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</si>
  <si>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</si>
  <si>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</si>
  <si>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</si>
  <si>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</si>
  <si>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</si>
  <si>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</si>
  <si>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</si>
  <si>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</si>
  <si>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</si>
  <si>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</si>
  <si>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</si>
  <si>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</si>
  <si>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</si>
  <si>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</si>
  <si>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</si>
  <si>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</si>
  <si>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</si>
  <si>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</si>
  <si>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</si>
  <si>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</si>
  <si>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</si>
  <si>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</si>
  <si>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</si>
  <si>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</si>
  <si>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</si>
  <si>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</si>
  <si>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</si>
  <si>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</si>
  <si>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</si>
  <si>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</si>
  <si>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</si>
  <si>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</si>
  <si>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</si>
  <si>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</si>
  <si>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</si>
  <si>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</si>
  <si>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</si>
  <si>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</si>
  <si>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</si>
  <si>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</si>
  <si>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</si>
  <si>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</si>
  <si>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</si>
  <si>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</si>
  <si>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</si>
  <si>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</si>
  <si>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</si>
  <si>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</si>
  <si>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</si>
  <si>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</si>
  <si>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</si>
  <si>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</si>
  <si>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</si>
  <si>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</si>
  <si>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</si>
  <si>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</si>
  <si>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</si>
  <si>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</si>
  <si>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</si>
  <si>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</si>
  <si>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</si>
  <si>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</si>
  <si>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</si>
  <si>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</si>
  <si>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</si>
  <si>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</si>
  <si>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</si>
  <si>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</si>
  <si>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</si>
  <si>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</si>
  <si>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</si>
  <si>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</si>
  <si>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</si>
  <si>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</si>
  <si>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</si>
  <si>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</si>
  <si>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</si>
  <si>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</si>
  <si>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</si>
  <si>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</si>
  <si>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</si>
  <si>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</si>
  <si>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</si>
  <si>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</si>
  <si>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</si>
  <si>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</si>
  <si>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</si>
  <si>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</si>
  <si>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</si>
  <si>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</si>
  <si>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</si>
  <si>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</si>
  <si>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</si>
  <si>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</si>
  <si>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</si>
  <si>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</si>
  <si>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</si>
  <si>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</si>
  <si>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</si>
  <si>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</si>
  <si>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</si>
  <si>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</si>
  <si>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</si>
  <si>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</si>
  <si>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</si>
  <si>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</si>
  <si>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</si>
  <si>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</si>
  <si>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</si>
  <si>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</si>
  <si>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</si>
  <si>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</si>
  <si>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</si>
  <si>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</si>
  <si>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</si>
  <si>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</si>
  <si>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</si>
  <si>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bot</t>
  </si>
  <si>
    <t>botijão</t>
  </si>
  <si>
    <t>chi</t>
  </si>
  <si>
    <t>custo hora improdutiva</t>
  </si>
  <si>
    <t>chp</t>
  </si>
  <si>
    <t>custo hora produtiva</t>
  </si>
  <si>
    <t>cil</t>
  </si>
  <si>
    <t>cilindro</t>
  </si>
  <si>
    <t>cr</t>
  </si>
  <si>
    <t>cartucho</t>
  </si>
  <si>
    <t>fx</t>
  </si>
  <si>
    <t>feixe</t>
  </si>
  <si>
    <t>kcal</t>
  </si>
  <si>
    <t>quilocaloria</t>
  </si>
  <si>
    <t>mg</t>
  </si>
  <si>
    <t>miligrama</t>
  </si>
  <si>
    <t>rm</t>
  </si>
  <si>
    <t>resma</t>
  </si>
  <si>
    <t>seman</t>
  </si>
  <si>
    <t>semana</t>
  </si>
  <si>
    <t>to</t>
  </si>
  <si>
    <t>tonel</t>
  </si>
  <si>
    <t>trn</t>
  </si>
  <si>
    <t>turno</t>
  </si>
  <si>
    <t>ust</t>
  </si>
  <si>
    <t>unidade de serviço técnico</t>
  </si>
  <si>
    <t>fxmes</t>
  </si>
  <si>
    <t>pas</t>
  </si>
  <si>
    <t>passageiro</t>
  </si>
  <si>
    <t>m2mes</t>
  </si>
  <si>
    <t>metro quadrado.mês</t>
  </si>
  <si>
    <t>eixo</t>
  </si>
  <si>
    <t>por eixo</t>
  </si>
  <si>
    <t>faixa.mês</t>
  </si>
  <si>
    <t>mxmes</t>
  </si>
  <si>
    <t>metro.mês</t>
  </si>
  <si>
    <t>metro cúbico.quilometro</t>
  </si>
  <si>
    <t>mc</t>
  </si>
  <si>
    <t>micrograma</t>
  </si>
  <si>
    <t>mwh</t>
  </si>
  <si>
    <t>megawatt-hora</t>
  </si>
  <si>
    <t>kwp</t>
  </si>
  <si>
    <t>quilowatt-pico</t>
  </si>
  <si>
    <t>pf</t>
  </si>
  <si>
    <t>ponto de função</t>
  </si>
  <si>
    <t>unmes</t>
  </si>
  <si>
    <t>kgxkm</t>
  </si>
  <si>
    <t>litro.quilometro</t>
  </si>
  <si>
    <t>lxkm</t>
  </si>
  <si>
    <t>m2xkm</t>
  </si>
  <si>
    <t>unxkm</t>
  </si>
  <si>
    <t>unidade.quilometro</t>
  </si>
  <si>
    <t>metro quadrado.quilometro</t>
  </si>
  <si>
    <t>quilograma.quilometro</t>
  </si>
  <si>
    <t>tera</t>
  </si>
  <si>
    <t>terabyte</t>
  </si>
  <si>
    <t>gb</t>
  </si>
  <si>
    <t>gigabyte</t>
  </si>
  <si>
    <t>decímetro cúbico</t>
  </si>
  <si>
    <t>dm3</t>
  </si>
  <si>
    <t>%</t>
  </si>
  <si>
    <t>por cento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</si>
  <si>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</si>
  <si>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</si>
  <si>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</si>
  <si>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</si>
  <si>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</si>
  <si>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</si>
  <si>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</si>
  <si>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</si>
  <si>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PREFEITURA DE COTIPORÃ</t>
  </si>
  <si>
    <t>90898487000164</t>
  </si>
  <si>
    <t>REALIZAÇÃO DO FESTIVAL DO ROCAMBOLE E DO VINHO E  REALIZAÇÃO DO ROCK IN VENETO</t>
  </si>
  <si>
    <t>FESTIVAL DO ROCAMBOLE E DO VINHO E REALIZAÇÃO DO ROCK</t>
  </si>
  <si>
    <t>CENTRO CULTURAL DE COTIPORA</t>
  </si>
  <si>
    <t>01715761000195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</si>
</sst>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6">
    <xf numFmtId="0" fontId="0" fillId="0" borderId="0" xfId="0"/>
    <xf numFmtId="0" fontId="17" fillId="0" borderId="0" xfId="0" applyFont="1"/>
    <xf numFmtId="0" fontId="14" fillId="33" borderId="13" xfId="0" applyFont="1" applyFill="1" applyBorder="1"/>
    <xf numFmtId="0" fontId="14" fillId="33" borderId="14" xfId="0" applyFont="1" applyFill="1" applyBorder="1"/>
    <xf numFmtId="0" fontId="21" fillId="0" borderId="14" xfId="0" applyFont="1" applyBorder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18" fillId="0" borderId="0" xfId="0" applyFont="1"/>
    <xf numFmtId="0" fontId="14" fillId="33" borderId="10" xfId="0" applyFont="1" applyFill="1" applyBorder="1"/>
    <xf numFmtId="0" fontId="14" fillId="33" borderId="11" xfId="0" applyFont="1" applyFill="1" applyBorder="1"/>
    <xf numFmtId="0" fontId="14" fillId="33" borderId="11" xfId="0" applyFont="1" applyFill="1" applyBorder="1" applyAlignment="1">
      <alignment wrapText="1"/>
    </xf>
    <xf numFmtId="0" fontId="14" fillId="33" borderId="11" xfId="0" applyFont="1" applyFill="1" applyBorder="1" applyAlignment="1">
      <alignment horizontal="left"/>
    </xf>
    <xf numFmtId="44" fontId="20" fillId="34" borderId="12" xfId="6" applyFont="1" applyFill="1" applyBorder="1" applyAlignment="1" applyProtection="1"/>
    <xf numFmtId="44" fontId="20" fillId="0" borderId="0" xfId="6" applyFont="1" applyFill="1" applyBorder="1" applyAlignment="1" applyProtection="1"/>
    <xf numFmtId="0" fontId="14" fillId="0" borderId="0" xfId="0" applyFont="1" applyAlignment="1">
      <alignment horizontal="center"/>
    </xf>
    <xf numFmtId="1" fontId="20" fillId="0" borderId="0" xfId="0" applyNumberFormat="1" applyFont="1" applyAlignment="1">
      <alignment horizontal="left"/>
    </xf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" fontId="22" fillId="0" borderId="0" xfId="0" applyNumberFormat="1" applyFont="1"/>
    <xf numFmtId="166" fontId="20" fillId="0" borderId="0" xfId="0" applyNumberFormat="1" applyFont="1"/>
    <xf numFmtId="1" fontId="14" fillId="33" borderId="21" xfId="0" applyNumberFormat="1" applyFont="1" applyFill="1" applyBorder="1" applyAlignment="1">
      <alignment horizontal="center" vertical="center" wrapText="1"/>
    </xf>
    <xf numFmtId="0" fontId="14" fillId="33" borderId="21" xfId="0" applyFont="1" applyFill="1" applyBorder="1" applyAlignment="1">
      <alignment horizontal="center" vertical="center" wrapText="1"/>
    </xf>
    <xf numFmtId="166" fontId="14" fillId="33" borderId="21" xfId="0" applyNumberFormat="1" applyFont="1" applyFill="1" applyBorder="1" applyAlignment="1">
      <alignment horizontal="center" vertical="center" wrapText="1"/>
    </xf>
    <xf numFmtId="1" fontId="0" fillId="0" borderId="21" xfId="0" applyNumberForma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" fontId="20" fillId="34" borderId="21" xfId="0" applyNumberFormat="1" applyFont="1" applyFill="1" applyBorder="1"/>
    <xf numFmtId="0" fontId="0" fillId="0" borderId="0" xfId="0" applyProtection="1">
      <protection locked="0"/>
    </xf>
    <xf numFmtId="10" fontId="20" fillId="0" borderId="0" xfId="7" applyNumberFormat="1" applyFont="1" applyFill="1" applyBorder="1" applyAlignment="1" applyProtection="1"/>
    <xf numFmtId="10" fontId="20" fillId="34" borderId="12" xfId="7" applyNumberFormat="1" applyFont="1" applyFill="1" applyBorder="1" applyAlignment="1" applyProtection="1"/>
    <xf numFmtId="0" fontId="14" fillId="33" borderId="11" xfId="0" applyFont="1" applyFill="1" applyBorder="1" applyAlignment="1">
      <alignment horizontal="right"/>
    </xf>
    <xf numFmtId="0" fontId="20" fillId="0" borderId="11" xfId="0" applyFont="1" applyBorder="1" applyProtection="1"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vertical="center"/>
    </xf>
    <xf numFmtId="167" fontId="20" fillId="0" borderId="21" xfId="0" applyNumberFormat="1" applyFont="1" applyBorder="1" applyProtection="1">
      <protection locked="0"/>
    </xf>
    <xf numFmtId="167" fontId="0" fillId="0" borderId="0" xfId="0" applyNumberFormat="1" applyProtection="1">
      <protection locked="0"/>
    </xf>
    <xf numFmtId="167" fontId="0" fillId="0" borderId="21" xfId="0" applyNumberFormat="1" applyBorder="1" applyProtection="1">
      <protection locked="0"/>
    </xf>
    <xf numFmtId="167" fontId="0" fillId="0" borderId="21" xfId="0" applyNumberFormat="1" applyBorder="1" applyAlignment="1" applyProtection="1">
      <alignment wrapText="1"/>
      <protection locked="0"/>
    </xf>
    <xf numFmtId="167" fontId="20" fillId="34" borderId="21" xfId="0" applyNumberFormat="1" applyFont="1" applyFill="1" applyBorder="1"/>
    <xf numFmtId="0" fontId="14" fillId="33" borderId="17" xfId="0" applyFont="1" applyFill="1" applyBorder="1" applyAlignment="1">
      <alignment horizontal="center" vertical="center" wrapText="1"/>
    </xf>
    <xf numFmtId="0" fontId="14" fillId="33" borderId="1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1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1" fontId="14" fillId="33" borderId="16" xfId="0" applyNumberFormat="1" applyFont="1" applyFill="1" applyBorder="1" applyAlignment="1">
      <alignment horizontal="center" vertical="center" wrapText="1"/>
    </xf>
    <xf numFmtId="1" fontId="14" fillId="33" borderId="20" xfId="0" applyNumberFormat="1" applyFont="1" applyFill="1" applyBorder="1" applyAlignment="1">
      <alignment horizontal="center" vertical="center" wrapText="1"/>
    </xf>
    <xf numFmtId="0" fontId="14" fillId="33" borderId="16" xfId="0" applyFont="1" applyFill="1" applyBorder="1" applyAlignment="1">
      <alignment horizontal="center" vertical="center" wrapText="1"/>
    </xf>
    <xf numFmtId="0" fontId="14" fillId="33" borderId="20" xfId="0" applyFont="1" applyFill="1" applyBorder="1" applyAlignment="1">
      <alignment horizontal="center" vertical="center" wrapText="1"/>
    </xf>
    <xf numFmtId="1" fontId="14" fillId="33" borderId="17" xfId="0" applyNumberFormat="1" applyFont="1" applyFill="1" applyBorder="1" applyAlignment="1">
      <alignment horizontal="center" vertical="center" wrapText="1"/>
    </xf>
    <xf numFmtId="1" fontId="14" fillId="33" borderId="18" xfId="0" applyNumberFormat="1" applyFont="1" applyFill="1" applyBorder="1" applyAlignment="1">
      <alignment horizontal="center" vertical="center" wrapText="1"/>
    </xf>
    <xf numFmtId="1" fontId="14" fillId="33" borderId="19" xfId="0" applyNumberFormat="1" applyFont="1" applyFill="1" applyBorder="1" applyAlignment="1">
      <alignment horizontal="center" vertical="center" wrapText="1"/>
    </xf>
    <xf numFmtId="14" fontId="14" fillId="33" borderId="17" xfId="0" applyNumberFormat="1" applyFont="1" applyFill="1" applyBorder="1" applyAlignment="1">
      <alignment horizontal="center" vertical="center" wrapText="1"/>
    </xf>
    <xf numFmtId="14" fontId="14" fillId="33" borderId="19" xfId="0" applyNumberFormat="1" applyFont="1" applyFill="1" applyBorder="1" applyAlignment="1">
      <alignment horizontal="center" vertical="center" wrapText="1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" xfId="6" builtinId="4"/>
    <cellStyle name="Moeda 2" xfId="2" xr:uid="{00000000-0005-0000-0000-00001F000000}"/>
    <cellStyle name="Neutro" xfId="15" builtinId="28" customBuiltin="1"/>
    <cellStyle name="Normal" xfId="0" builtinId="0"/>
    <cellStyle name="Normal 2" xfId="1" xr:uid="{00000000-0005-0000-0000-000022000000}"/>
    <cellStyle name="Normal 2 2" xfId="3" xr:uid="{00000000-0005-0000-0000-000023000000}"/>
    <cellStyle name="Nota" xfId="22" builtinId="10" customBuiltin="1"/>
    <cellStyle name="Porcentagem" xfId="7" builtinId="5"/>
    <cellStyle name="Ruim" xfId="14" builtinId="27" customBuiltin="1"/>
    <cellStyle name="Saída" xfId="17" builtinId="21" customBuiltin="1"/>
    <cellStyle name="Separador de milhares 3" xfId="5" xr:uid="{00000000-0005-0000-0000-000027000000}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 2" xfId="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I6" sqref="I6"/>
    </sheetView>
  </sheetViews>
  <sheetFormatPr defaultRowHeight="15" x14ac:dyDescent="0.25"/>
  <cols>
    <col min="1" max="1" width="10.5703125" style="27" customWidth="1"/>
    <col min="2" max="2" width="11.42578125" style="27" customWidth="1"/>
    <col min="3" max="3" width="61.42578125" style="27" customWidth="1"/>
    <col min="4" max="4" width="13.85546875" style="35" bestFit="1" customWidth="1"/>
    <col min="5" max="5" width="9.140625" style="27"/>
    <col min="6" max="6" width="12.140625" style="35" bestFit="1" customWidth="1"/>
    <col min="7" max="7" width="11.5703125" style="27" customWidth="1"/>
    <col min="8" max="8" width="13.85546875" style="35" bestFit="1" customWidth="1"/>
    <col min="9" max="9" width="11.7109375" style="27" bestFit="1" customWidth="1"/>
    <col min="10" max="10" width="13.85546875" style="35" bestFit="1" customWidth="1"/>
    <col min="11" max="11" width="15.5703125" style="27" customWidth="1"/>
    <col min="12" max="12" width="13.85546875" style="35" bestFit="1" customWidth="1"/>
    <col min="13" max="13" width="11.7109375" style="27" bestFit="1" customWidth="1"/>
    <col min="14" max="16384" width="9.140625" style="27"/>
  </cols>
  <sheetData>
    <row r="1" spans="1:18" customFormat="1" ht="16.5" thickBot="1" x14ac:dyDescent="0.3">
      <c r="A1" s="41" t="s">
        <v>85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8" s="6" customFormat="1" ht="15.75" thickBot="1" x14ac:dyDescent="0.3">
      <c r="A2" s="2" t="s">
        <v>104</v>
      </c>
      <c r="B2" s="3"/>
      <c r="C2" s="31" t="s">
        <v>15</v>
      </c>
      <c r="D2" s="30" t="s">
        <v>105</v>
      </c>
      <c r="E2" s="4">
        <v>5</v>
      </c>
      <c r="F2" s="8" t="s">
        <v>106</v>
      </c>
      <c r="G2" s="31">
        <v>2025</v>
      </c>
      <c r="H2" s="30" t="s">
        <v>107</v>
      </c>
      <c r="I2" s="4">
        <v>2</v>
      </c>
      <c r="J2" s="8" t="s">
        <v>106</v>
      </c>
      <c r="K2" s="5">
        <v>2025</v>
      </c>
    </row>
    <row r="3" spans="1:18" s="6" customFormat="1" ht="15.75" thickBot="1" x14ac:dyDescent="0.3">
      <c r="A3" s="7" t="s">
        <v>86</v>
      </c>
      <c r="B3" s="8"/>
      <c r="C3" s="44" t="s">
        <v>289</v>
      </c>
      <c r="D3" s="44"/>
      <c r="E3" s="44"/>
      <c r="F3" s="44"/>
      <c r="G3" s="44"/>
      <c r="H3" s="44"/>
      <c r="I3" s="44"/>
      <c r="J3" s="8" t="s">
        <v>87</v>
      </c>
      <c r="K3" s="32" t="s">
        <v>290</v>
      </c>
    </row>
    <row r="4" spans="1:18" s="6" customFormat="1" ht="32.25" customHeight="1" thickBot="1" x14ac:dyDescent="0.3">
      <c r="A4" s="7" t="s">
        <v>88</v>
      </c>
      <c r="B4" s="9"/>
      <c r="C4" s="45" t="s">
        <v>291</v>
      </c>
      <c r="D4" s="45"/>
      <c r="E4" s="45"/>
      <c r="F4" s="45"/>
      <c r="G4" s="45"/>
      <c r="H4" s="45"/>
      <c r="I4" s="45"/>
      <c r="J4" s="45"/>
      <c r="K4" s="46"/>
    </row>
    <row r="5" spans="1:18" s="6" customFormat="1" ht="15.75" thickBot="1" x14ac:dyDescent="0.3">
      <c r="A5" s="7" t="s">
        <v>108</v>
      </c>
      <c r="B5" s="8"/>
      <c r="C5" s="44" t="s">
        <v>293</v>
      </c>
      <c r="D5" s="44"/>
      <c r="E5" s="44"/>
      <c r="F5" s="44"/>
      <c r="G5" s="44"/>
      <c r="H5" s="44"/>
      <c r="I5" s="44"/>
      <c r="J5" s="8" t="s">
        <v>87</v>
      </c>
      <c r="K5" s="32" t="s">
        <v>294</v>
      </c>
    </row>
    <row r="6" spans="1:18" s="6" customFormat="1" ht="15.75" thickBot="1" x14ac:dyDescent="0.3">
      <c r="A6" s="7" t="s">
        <v>173</v>
      </c>
      <c r="B6" s="10"/>
      <c r="C6" s="11">
        <f>SUMIFS(G$14:G$39953,D$14:D$39953,"&gt;0",G$14:G$39953,"&gt;0")</f>
        <v>215000</v>
      </c>
      <c r="D6" s="12"/>
      <c r="E6" s="12"/>
      <c r="F6" s="12"/>
      <c r="G6" s="12"/>
      <c r="I6" s="13"/>
      <c r="J6" s="13"/>
      <c r="K6" s="14"/>
    </row>
    <row r="7" spans="1:18" s="6" customFormat="1" ht="15.75" thickBot="1" x14ac:dyDescent="0.3">
      <c r="A7" s="7" t="s">
        <v>89</v>
      </c>
      <c r="B7" s="10"/>
      <c r="C7" s="11">
        <f>SUMIFS(I$14:I$39953,H$14:H$39953,"&gt;0",I$14:I$39953,"&gt;0")</f>
        <v>0</v>
      </c>
      <c r="D7" s="29">
        <f>IFERROR(C7/C6,"")</f>
        <v>0</v>
      </c>
      <c r="E7" s="12"/>
      <c r="F7" s="12"/>
      <c r="G7" s="12"/>
      <c r="I7" s="13"/>
      <c r="J7" s="13"/>
      <c r="K7" s="14"/>
    </row>
    <row r="8" spans="1:18" s="6" customFormat="1" ht="15.75" thickBot="1" x14ac:dyDescent="0.3">
      <c r="A8" s="7" t="s">
        <v>90</v>
      </c>
      <c r="B8" s="10"/>
      <c r="C8" s="11">
        <f>SUMIFS(K$14:K$39953,K$14:K$39953,"&gt;0",J$14:J$39953,"&gt;0")</f>
        <v>5000</v>
      </c>
      <c r="D8" s="29">
        <f>IFERROR(C8/C6,"")</f>
        <v>2.3255813953488372E-2</v>
      </c>
      <c r="E8" s="12"/>
      <c r="F8" s="12"/>
      <c r="G8" s="12"/>
      <c r="I8" s="13"/>
      <c r="J8" s="13"/>
      <c r="K8" s="14"/>
    </row>
    <row r="9" spans="1:18" s="6" customFormat="1" ht="15.75" thickBot="1" x14ac:dyDescent="0.3">
      <c r="A9" s="7" t="s">
        <v>103</v>
      </c>
      <c r="B9" s="10"/>
      <c r="C9" s="11">
        <f>SUMIFS(M$14:M$39953,M$14:M$39953,"&gt;0",L$14:L$39953,"&gt;0")</f>
        <v>0</v>
      </c>
      <c r="D9" s="29">
        <f>IFERROR(D7-D8,"")</f>
        <v>-2.3255813953488372E-2</v>
      </c>
      <c r="E9" s="28"/>
      <c r="F9" s="12"/>
      <c r="G9" s="12"/>
      <c r="I9" s="13"/>
      <c r="J9" s="13"/>
      <c r="K9" s="14"/>
    </row>
    <row r="10" spans="1:18" customFormat="1" x14ac:dyDescent="0.25"/>
    <row r="11" spans="1:18" s="15" customFormat="1" x14ac:dyDescent="0.25">
      <c r="B11" s="16" t="s">
        <v>91</v>
      </c>
      <c r="F11" s="17"/>
      <c r="G11" s="18" t="s">
        <v>92</v>
      </c>
      <c r="J11" s="19"/>
      <c r="K11" s="19"/>
      <c r="R11" s="6"/>
    </row>
    <row r="12" spans="1:18" customFormat="1" ht="15" customHeight="1" x14ac:dyDescent="0.25">
      <c r="A12" s="47" t="s">
        <v>93</v>
      </c>
      <c r="B12" s="47" t="s">
        <v>94</v>
      </c>
      <c r="C12" s="49" t="s">
        <v>95</v>
      </c>
      <c r="D12" s="51" t="s">
        <v>109</v>
      </c>
      <c r="E12" s="52"/>
      <c r="F12" s="52"/>
      <c r="G12" s="53"/>
      <c r="H12" s="54" t="s">
        <v>96</v>
      </c>
      <c r="I12" s="55"/>
      <c r="J12" s="39" t="s">
        <v>97</v>
      </c>
      <c r="K12" s="40"/>
      <c r="L12" s="39" t="s">
        <v>98</v>
      </c>
      <c r="M12" s="40"/>
    </row>
    <row r="13" spans="1:18" customFormat="1" ht="45" x14ac:dyDescent="0.25">
      <c r="A13" s="48"/>
      <c r="B13" s="48"/>
      <c r="C13" s="50"/>
      <c r="D13" s="20" t="s">
        <v>99</v>
      </c>
      <c r="E13" s="21" t="s">
        <v>100</v>
      </c>
      <c r="F13" s="22" t="s">
        <v>101</v>
      </c>
      <c r="G13" s="22" t="s">
        <v>102</v>
      </c>
      <c r="H13" s="20" t="s">
        <v>99</v>
      </c>
      <c r="I13" s="22" t="s">
        <v>102</v>
      </c>
      <c r="J13" s="20" t="s">
        <v>99</v>
      </c>
      <c r="K13" s="22" t="s">
        <v>102</v>
      </c>
      <c r="L13" s="20" t="s">
        <v>99</v>
      </c>
      <c r="M13" s="22" t="s">
        <v>102</v>
      </c>
    </row>
    <row r="14" spans="1:18" customFormat="1" ht="15.75" customHeight="1" x14ac:dyDescent="0.25">
      <c r="A14" s="23">
        <v>1</v>
      </c>
      <c r="B14" s="23">
        <v>1</v>
      </c>
      <c r="C14" s="24" t="s">
        <v>292</v>
      </c>
      <c r="D14" s="34">
        <v>1</v>
      </c>
      <c r="E14" s="25" t="s">
        <v>81</v>
      </c>
      <c r="F14" s="34">
        <v>215000</v>
      </c>
      <c r="G14" s="26">
        <f>IFERROR(IF($D14*$F14&gt;0,ROUND(ROUND(D14,4)*ROUND(F14,4),2),""),"")</f>
        <v>215000</v>
      </c>
      <c r="H14" s="34"/>
      <c r="I14" s="26" t="str">
        <f>IFERROR(IF($H14*$F14&gt;0,ROUND(ROUND($F14,4)*ROUND(H14,4),2),""),"")</f>
        <v/>
      </c>
      <c r="J14" s="34">
        <v>1</v>
      </c>
      <c r="K14" s="26">
        <v>5000</v>
      </c>
      <c r="L14" s="38">
        <f>D14+H14-J14</f>
        <v>0</v>
      </c>
      <c r="M14" s="26">
        <f>ROUND(ROUND($F14,4)*ROUND(L14,4),2)</f>
        <v>0</v>
      </c>
    </row>
    <row r="15" spans="1:18" x14ac:dyDescent="0.25">
      <c r="A15" s="23"/>
      <c r="B15" s="23"/>
      <c r="C15" s="24"/>
      <c r="D15" s="34"/>
      <c r="E15" s="25"/>
      <c r="F15" s="34"/>
      <c r="G15" s="26" t="str">
        <f t="shared" ref="G15:G27" si="0">IFERROR(IF($D15*$F15&gt;0,ROUND(ROUND(D15,4)*ROUND(F15,4),2),""),"")</f>
        <v/>
      </c>
      <c r="H15" s="36"/>
      <c r="I15" s="26" t="str">
        <f t="shared" ref="I15:I27" si="1">IFERROR(IF($H15*$F15&gt;0,ROUND(ROUND($F15,4)*ROUND(H15,4),2),""),"")</f>
        <v/>
      </c>
      <c r="J15" s="37"/>
      <c r="K15" s="26" t="str">
        <f t="shared" ref="K15:K27" si="2">IFERROR(IF($J15*$F15&gt;0,ROUND(ROUND($F15,4)*ROUND(J15,4),2),""),"")</f>
        <v/>
      </c>
      <c r="L15" s="38">
        <f>D15+H15-J15</f>
        <v>0</v>
      </c>
      <c r="M15" s="26">
        <f t="shared" ref="M15:M27" si="3">ROUND(ROUND($F15,4)*ROUND(L15,4),2)</f>
        <v>0</v>
      </c>
    </row>
    <row r="16" spans="1:18" x14ac:dyDescent="0.25">
      <c r="A16" s="23"/>
      <c r="B16" s="23"/>
      <c r="C16" s="24"/>
      <c r="D16" s="34"/>
      <c r="E16" s="25"/>
      <c r="F16" s="34"/>
      <c r="G16" s="26" t="str">
        <f t="shared" si="0"/>
        <v/>
      </c>
      <c r="H16" s="36"/>
      <c r="I16" s="26" t="str">
        <f t="shared" si="1"/>
        <v/>
      </c>
      <c r="J16" s="37"/>
      <c r="K16" s="26" t="str">
        <f t="shared" si="2"/>
        <v/>
      </c>
      <c r="L16" s="38">
        <f t="shared" ref="L16:L27" si="4">D16+H16-J16</f>
        <v>0</v>
      </c>
      <c r="M16" s="26">
        <f t="shared" si="3"/>
        <v>0</v>
      </c>
    </row>
    <row r="17" spans="1:13" x14ac:dyDescent="0.25">
      <c r="A17" s="23"/>
      <c r="B17" s="23"/>
      <c r="C17" s="24"/>
      <c r="D17" s="34"/>
      <c r="E17" s="25"/>
      <c r="F17" s="34"/>
      <c r="G17" s="26" t="str">
        <f t="shared" si="0"/>
        <v/>
      </c>
      <c r="H17" s="36"/>
      <c r="I17" s="26" t="str">
        <f t="shared" si="1"/>
        <v/>
      </c>
      <c r="J17" s="37"/>
      <c r="K17" s="26" t="str">
        <f t="shared" si="2"/>
        <v/>
      </c>
      <c r="L17" s="38">
        <f t="shared" si="4"/>
        <v>0</v>
      </c>
      <c r="M17" s="26">
        <f t="shared" si="3"/>
        <v>0</v>
      </c>
    </row>
    <row r="18" spans="1:13" x14ac:dyDescent="0.25">
      <c r="A18" s="23"/>
      <c r="B18" s="23"/>
      <c r="C18" s="24"/>
      <c r="D18" s="34"/>
      <c r="E18" s="25"/>
      <c r="F18" s="34"/>
      <c r="G18" s="26" t="str">
        <f t="shared" si="0"/>
        <v/>
      </c>
      <c r="H18" s="36"/>
      <c r="I18" s="26" t="str">
        <f t="shared" si="1"/>
        <v/>
      </c>
      <c r="J18" s="37"/>
      <c r="K18" s="26" t="str">
        <f t="shared" si="2"/>
        <v/>
      </c>
      <c r="L18" s="38">
        <f t="shared" si="4"/>
        <v>0</v>
      </c>
      <c r="M18" s="26">
        <f t="shared" si="3"/>
        <v>0</v>
      </c>
    </row>
    <row r="19" spans="1:13" x14ac:dyDescent="0.25">
      <c r="A19" s="23"/>
      <c r="B19" s="23"/>
      <c r="C19" s="24"/>
      <c r="D19" s="34"/>
      <c r="E19" s="25"/>
      <c r="F19" s="34"/>
      <c r="G19" s="26" t="str">
        <f t="shared" si="0"/>
        <v/>
      </c>
      <c r="H19" s="36"/>
      <c r="I19" s="26" t="str">
        <f t="shared" si="1"/>
        <v/>
      </c>
      <c r="J19" s="37"/>
      <c r="K19" s="26" t="str">
        <f t="shared" si="2"/>
        <v/>
      </c>
      <c r="L19" s="38">
        <f t="shared" si="4"/>
        <v>0</v>
      </c>
      <c r="M19" s="26">
        <f t="shared" si="3"/>
        <v>0</v>
      </c>
    </row>
    <row r="20" spans="1:13" x14ac:dyDescent="0.25">
      <c r="A20" s="23"/>
      <c r="B20" s="23"/>
      <c r="C20" s="24"/>
      <c r="D20" s="34"/>
      <c r="E20" s="25"/>
      <c r="F20" s="34"/>
      <c r="G20" s="26" t="str">
        <f t="shared" si="0"/>
        <v/>
      </c>
      <c r="H20" s="36"/>
      <c r="I20" s="26" t="str">
        <f t="shared" si="1"/>
        <v/>
      </c>
      <c r="J20" s="37"/>
      <c r="K20" s="26" t="str">
        <f t="shared" si="2"/>
        <v/>
      </c>
      <c r="L20" s="38">
        <f t="shared" si="4"/>
        <v>0</v>
      </c>
      <c r="M20" s="26">
        <f t="shared" si="3"/>
        <v>0</v>
      </c>
    </row>
    <row r="21" spans="1:13" x14ac:dyDescent="0.25">
      <c r="A21" s="23"/>
      <c r="B21" s="23"/>
      <c r="C21" s="24"/>
      <c r="D21" s="34"/>
      <c r="E21" s="25"/>
      <c r="F21" s="34"/>
      <c r="G21" s="26" t="str">
        <f t="shared" si="0"/>
        <v/>
      </c>
      <c r="H21" s="36"/>
      <c r="I21" s="26" t="str">
        <f t="shared" si="1"/>
        <v/>
      </c>
      <c r="J21" s="37"/>
      <c r="K21" s="26" t="str">
        <f t="shared" si="2"/>
        <v/>
      </c>
      <c r="L21" s="38">
        <f t="shared" si="4"/>
        <v>0</v>
      </c>
      <c r="M21" s="26">
        <f t="shared" si="3"/>
        <v>0</v>
      </c>
    </row>
    <row r="22" spans="1:13" x14ac:dyDescent="0.25">
      <c r="A22" s="23"/>
      <c r="B22" s="23"/>
      <c r="C22" s="24"/>
      <c r="D22" s="34"/>
      <c r="E22" s="25"/>
      <c r="F22" s="34"/>
      <c r="G22" s="26" t="str">
        <f t="shared" si="0"/>
        <v/>
      </c>
      <c r="H22" s="36"/>
      <c r="I22" s="26" t="str">
        <f t="shared" si="1"/>
        <v/>
      </c>
      <c r="J22" s="37"/>
      <c r="K22" s="26" t="str">
        <f t="shared" si="2"/>
        <v/>
      </c>
      <c r="L22" s="38">
        <f t="shared" si="4"/>
        <v>0</v>
      </c>
      <c r="M22" s="26">
        <f t="shared" si="3"/>
        <v>0</v>
      </c>
    </row>
    <row r="23" spans="1:13" x14ac:dyDescent="0.25">
      <c r="A23" s="23"/>
      <c r="B23" s="23"/>
      <c r="C23" s="24"/>
      <c r="D23" s="34"/>
      <c r="E23" s="25"/>
      <c r="F23" s="34"/>
      <c r="G23" s="26" t="str">
        <f t="shared" si="0"/>
        <v/>
      </c>
      <c r="H23" s="36"/>
      <c r="I23" s="26" t="str">
        <f t="shared" si="1"/>
        <v/>
      </c>
      <c r="J23" s="37"/>
      <c r="K23" s="26" t="str">
        <f t="shared" si="2"/>
        <v/>
      </c>
      <c r="L23" s="38">
        <f t="shared" si="4"/>
        <v>0</v>
      </c>
      <c r="M23" s="26">
        <f t="shared" si="3"/>
        <v>0</v>
      </c>
    </row>
    <row r="24" spans="1:13" x14ac:dyDescent="0.25">
      <c r="A24" s="23"/>
      <c r="B24" s="23"/>
      <c r="C24" s="24"/>
      <c r="D24" s="34"/>
      <c r="E24" s="25"/>
      <c r="F24" s="34"/>
      <c r="G24" s="26" t="str">
        <f t="shared" si="0"/>
        <v/>
      </c>
      <c r="H24" s="36"/>
      <c r="I24" s="26" t="str">
        <f t="shared" si="1"/>
        <v/>
      </c>
      <c r="J24" s="37"/>
      <c r="K24" s="26" t="str">
        <f t="shared" si="2"/>
        <v/>
      </c>
      <c r="L24" s="38">
        <f t="shared" si="4"/>
        <v>0</v>
      </c>
      <c r="M24" s="26">
        <f t="shared" si="3"/>
        <v>0</v>
      </c>
    </row>
    <row r="25" spans="1:13" x14ac:dyDescent="0.25">
      <c r="A25" s="23"/>
      <c r="B25" s="23"/>
      <c r="C25" s="24"/>
      <c r="D25" s="34"/>
      <c r="E25" s="25"/>
      <c r="F25" s="34"/>
      <c r="G25" s="26" t="str">
        <f t="shared" si="0"/>
        <v/>
      </c>
      <c r="H25" s="36"/>
      <c r="I25" s="26" t="str">
        <f t="shared" si="1"/>
        <v/>
      </c>
      <c r="J25" s="37"/>
      <c r="K25" s="26" t="str">
        <f t="shared" si="2"/>
        <v/>
      </c>
      <c r="L25" s="38">
        <f t="shared" si="4"/>
        <v>0</v>
      </c>
      <c r="M25" s="26">
        <f t="shared" si="3"/>
        <v>0</v>
      </c>
    </row>
    <row r="26" spans="1:13" x14ac:dyDescent="0.25">
      <c r="A26" s="23"/>
      <c r="B26" s="23"/>
      <c r="C26" s="24"/>
      <c r="D26" s="34"/>
      <c r="E26" s="25"/>
      <c r="F26" s="34"/>
      <c r="G26" s="26" t="str">
        <f t="shared" si="0"/>
        <v/>
      </c>
      <c r="H26" s="36"/>
      <c r="I26" s="26" t="str">
        <f t="shared" si="1"/>
        <v/>
      </c>
      <c r="J26" s="37"/>
      <c r="K26" s="26" t="str">
        <f t="shared" si="2"/>
        <v/>
      </c>
      <c r="L26" s="38">
        <f t="shared" si="4"/>
        <v>0</v>
      </c>
      <c r="M26" s="26">
        <f t="shared" si="3"/>
        <v>0</v>
      </c>
    </row>
    <row r="27" spans="1:13" x14ac:dyDescent="0.25">
      <c r="A27" s="23"/>
      <c r="B27" s="23"/>
      <c r="C27" s="24"/>
      <c r="D27" s="34"/>
      <c r="E27" s="25"/>
      <c r="F27" s="34"/>
      <c r="G27" s="26" t="str">
        <f t="shared" si="0"/>
        <v/>
      </c>
      <c r="H27" s="36"/>
      <c r="I27" s="26" t="str">
        <f t="shared" si="1"/>
        <v/>
      </c>
      <c r="J27" s="37"/>
      <c r="K27" s="26" t="str">
        <f t="shared" si="2"/>
        <v/>
      </c>
      <c r="L27" s="38">
        <f t="shared" si="4"/>
        <v>0</v>
      </c>
      <c r="M27" s="26">
        <f t="shared" si="3"/>
        <v>0</v>
      </c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ageMargins left="0.511811024" right="0.511811024" top="0.78740157499999996" bottom="0.78740157499999996" header="0.31496062000000002" footer="0.31496062000000002"/>
  <pageSetup paperSize="9" orientation="portrait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ção incorreta" error="Selecione o instrumento contratual na lista suspensa" xr:uid="{00000000-0002-0000-0000-000000000000}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000-000001000000}">
          <x14:formula1>
            <xm:f>base!$B$3:$B$126</xm:f>
          </x14:formula1>
          <xm:sqref>E14:E1048576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2"/>
  <sheetViews>
    <sheetView topLeftCell="A103" workbookViewId="0">
      <selection activeCell="G124" sqref="G124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279</v>
      </c>
      <c r="C2" t="s">
        <v>280</v>
      </c>
    </row>
    <row r="3" spans="1:3" x14ac:dyDescent="0.25">
      <c r="A3" t="s">
        <v>6</v>
      </c>
      <c r="B3" s="15" t="s">
        <v>110</v>
      </c>
      <c r="C3" s="15" t="s">
        <v>111</v>
      </c>
    </row>
    <row r="4" spans="1:3" x14ac:dyDescent="0.25">
      <c r="A4" t="s">
        <v>9</v>
      </c>
      <c r="B4" s="33" t="s">
        <v>112</v>
      </c>
      <c r="C4" s="15" t="s">
        <v>113</v>
      </c>
    </row>
    <row r="5" spans="1:3" x14ac:dyDescent="0.25">
      <c r="A5" t="s">
        <v>12</v>
      </c>
      <c r="B5" s="33" t="s">
        <v>183</v>
      </c>
      <c r="C5" s="15" t="s">
        <v>183</v>
      </c>
    </row>
    <row r="6" spans="1:3" x14ac:dyDescent="0.25">
      <c r="A6" t="s">
        <v>15</v>
      </c>
      <c r="B6" s="33" t="s">
        <v>114</v>
      </c>
      <c r="C6" s="15" t="s">
        <v>115</v>
      </c>
    </row>
    <row r="7" spans="1:3" x14ac:dyDescent="0.25">
      <c r="A7" t="s">
        <v>18</v>
      </c>
      <c r="B7" s="33" t="s">
        <v>184</v>
      </c>
      <c r="C7" s="15" t="s">
        <v>185</v>
      </c>
    </row>
    <row r="8" spans="1:3" x14ac:dyDescent="0.25">
      <c r="B8" s="15" t="s">
        <v>4</v>
      </c>
      <c r="C8" s="15" t="s">
        <v>5</v>
      </c>
    </row>
    <row r="9" spans="1:3" x14ac:dyDescent="0.25">
      <c r="B9" s="33" t="s">
        <v>116</v>
      </c>
      <c r="C9" s="15" t="s">
        <v>117</v>
      </c>
    </row>
    <row r="10" spans="1:3" x14ac:dyDescent="0.25">
      <c r="B10" s="15" t="s">
        <v>118</v>
      </c>
      <c r="C10" s="15" t="s">
        <v>119</v>
      </c>
    </row>
    <row r="11" spans="1:3" x14ac:dyDescent="0.25">
      <c r="B11" s="33" t="s">
        <v>186</v>
      </c>
      <c r="C11" s="15" t="s">
        <v>187</v>
      </c>
    </row>
    <row r="12" spans="1:3" x14ac:dyDescent="0.25">
      <c r="B12" s="33" t="s">
        <v>120</v>
      </c>
      <c r="C12" s="15" t="s">
        <v>121</v>
      </c>
    </row>
    <row r="13" spans="1:3" x14ac:dyDescent="0.25">
      <c r="B13" s="33" t="s">
        <v>122</v>
      </c>
      <c r="C13" s="15" t="s">
        <v>123</v>
      </c>
    </row>
    <row r="14" spans="1:3" x14ac:dyDescent="0.25">
      <c r="B14" s="33" t="s">
        <v>124</v>
      </c>
      <c r="C14" s="15" t="s">
        <v>125</v>
      </c>
    </row>
    <row r="15" spans="1:3" x14ac:dyDescent="0.25">
      <c r="B15" s="33" t="s">
        <v>219</v>
      </c>
      <c r="C15" s="15" t="s">
        <v>220</v>
      </c>
    </row>
    <row r="16" spans="1:3" x14ac:dyDescent="0.25">
      <c r="B16" s="33" t="s">
        <v>126</v>
      </c>
      <c r="C16" s="15" t="s">
        <v>127</v>
      </c>
    </row>
    <row r="17" spans="2:3" x14ac:dyDescent="0.25">
      <c r="B17" s="15" t="s">
        <v>7</v>
      </c>
      <c r="C17" s="15" t="s">
        <v>8</v>
      </c>
    </row>
    <row r="18" spans="2:3" x14ac:dyDescent="0.25">
      <c r="B18" s="15" t="s">
        <v>188</v>
      </c>
      <c r="C18" s="15" t="s">
        <v>189</v>
      </c>
    </row>
    <row r="19" spans="2:3" x14ac:dyDescent="0.25">
      <c r="B19" s="33" t="s">
        <v>128</v>
      </c>
      <c r="C19" s="15" t="s">
        <v>129</v>
      </c>
    </row>
    <row r="20" spans="2:3" x14ac:dyDescent="0.25">
      <c r="B20" s="33" t="s">
        <v>130</v>
      </c>
      <c r="C20" s="15" t="s">
        <v>130</v>
      </c>
    </row>
    <row r="21" spans="2:3" x14ac:dyDescent="0.25">
      <c r="B21" s="33" t="s">
        <v>131</v>
      </c>
      <c r="C21" s="15" t="s">
        <v>132</v>
      </c>
    </row>
    <row r="22" spans="2:3" x14ac:dyDescent="0.25">
      <c r="B22" s="33" t="s">
        <v>221</v>
      </c>
      <c r="C22" s="15" t="s">
        <v>222</v>
      </c>
    </row>
    <row r="23" spans="2:3" x14ac:dyDescent="0.25">
      <c r="B23" s="33" t="s">
        <v>223</v>
      </c>
      <c r="C23" s="15" t="s">
        <v>224</v>
      </c>
    </row>
    <row r="24" spans="2:3" x14ac:dyDescent="0.25">
      <c r="B24" s="33" t="s">
        <v>225</v>
      </c>
      <c r="C24" s="15" t="s">
        <v>226</v>
      </c>
    </row>
    <row r="25" spans="2:3" x14ac:dyDescent="0.25">
      <c r="B25" s="15" t="s">
        <v>10</v>
      </c>
      <c r="C25" s="15" t="s">
        <v>11</v>
      </c>
    </row>
    <row r="26" spans="2:3" x14ac:dyDescent="0.25">
      <c r="B26" s="33" t="s">
        <v>133</v>
      </c>
      <c r="C26" s="15" t="s">
        <v>134</v>
      </c>
    </row>
    <row r="27" spans="2:3" x14ac:dyDescent="0.25">
      <c r="B27" s="15" t="s">
        <v>287</v>
      </c>
      <c r="C27" s="15" t="s">
        <v>288</v>
      </c>
    </row>
    <row r="28" spans="2:3" x14ac:dyDescent="0.25">
      <c r="B28" s="15" t="s">
        <v>192</v>
      </c>
      <c r="C28" s="15" t="s">
        <v>193</v>
      </c>
    </row>
    <row r="29" spans="2:3" x14ac:dyDescent="0.25">
      <c r="B29" s="15" t="s">
        <v>174</v>
      </c>
      <c r="C29" s="15" t="s">
        <v>175</v>
      </c>
    </row>
    <row r="30" spans="2:3" x14ac:dyDescent="0.25">
      <c r="B30" s="15" t="s">
        <v>190</v>
      </c>
      <c r="C30" s="15" t="s">
        <v>191</v>
      </c>
    </row>
    <row r="31" spans="2:3" x14ac:dyDescent="0.25">
      <c r="B31" s="15" t="s">
        <v>13</v>
      </c>
      <c r="C31" s="15" t="s">
        <v>14</v>
      </c>
    </row>
    <row r="32" spans="2:3" x14ac:dyDescent="0.25">
      <c r="B32" s="15" t="s">
        <v>227</v>
      </c>
      <c r="C32" s="15" t="s">
        <v>228</v>
      </c>
    </row>
    <row r="33" spans="2:3" x14ac:dyDescent="0.25">
      <c r="B33" s="33" t="s">
        <v>135</v>
      </c>
      <c r="C33" s="15" t="s">
        <v>136</v>
      </c>
    </row>
    <row r="34" spans="2:3" x14ac:dyDescent="0.25">
      <c r="B34" s="15" t="s">
        <v>16</v>
      </c>
      <c r="C34" s="15" t="s">
        <v>17</v>
      </c>
    </row>
    <row r="35" spans="2:3" x14ac:dyDescent="0.25">
      <c r="B35" s="15" t="s">
        <v>19</v>
      </c>
      <c r="C35" s="15" t="s">
        <v>19</v>
      </c>
    </row>
    <row r="36" spans="2:3" x14ac:dyDescent="0.25">
      <c r="B36" s="15" t="s">
        <v>278</v>
      </c>
      <c r="C36" s="15" t="s">
        <v>277</v>
      </c>
    </row>
    <row r="37" spans="2:3" x14ac:dyDescent="0.25">
      <c r="B37" s="33" t="s">
        <v>137</v>
      </c>
      <c r="C37" s="15" t="s">
        <v>137</v>
      </c>
    </row>
    <row r="38" spans="2:3" x14ac:dyDescent="0.25">
      <c r="B38" s="15" t="s">
        <v>20</v>
      </c>
      <c r="C38" s="15" t="s">
        <v>21</v>
      </c>
    </row>
    <row r="39" spans="2:3" x14ac:dyDescent="0.25">
      <c r="B39" s="15" t="s">
        <v>22</v>
      </c>
      <c r="C39" s="15" t="s">
        <v>23</v>
      </c>
    </row>
    <row r="40" spans="2:3" x14ac:dyDescent="0.25">
      <c r="B40" s="15" t="s">
        <v>250</v>
      </c>
      <c r="C40" s="15" t="s">
        <v>251</v>
      </c>
    </row>
    <row r="41" spans="2:3" x14ac:dyDescent="0.25">
      <c r="B41" s="15" t="s">
        <v>24</v>
      </c>
      <c r="C41" s="15" t="s">
        <v>25</v>
      </c>
    </row>
    <row r="42" spans="2:3" x14ac:dyDescent="0.25">
      <c r="B42" s="15" t="s">
        <v>26</v>
      </c>
      <c r="C42" s="15" t="s">
        <v>27</v>
      </c>
    </row>
    <row r="43" spans="2:3" x14ac:dyDescent="0.25">
      <c r="B43" s="15" t="s">
        <v>194</v>
      </c>
      <c r="C43" s="15" t="s">
        <v>195</v>
      </c>
    </row>
    <row r="44" spans="2:3" x14ac:dyDescent="0.25">
      <c r="B44" s="15" t="s">
        <v>196</v>
      </c>
      <c r="C44" s="15" t="s">
        <v>197</v>
      </c>
    </row>
    <row r="45" spans="2:3" x14ac:dyDescent="0.25">
      <c r="B45" s="15" t="s">
        <v>28</v>
      </c>
      <c r="C45" s="15" t="s">
        <v>29</v>
      </c>
    </row>
    <row r="46" spans="2:3" x14ac:dyDescent="0.25">
      <c r="B46" s="33" t="s">
        <v>138</v>
      </c>
      <c r="C46" s="15" t="s">
        <v>138</v>
      </c>
    </row>
    <row r="47" spans="2:3" x14ac:dyDescent="0.25">
      <c r="B47" s="33" t="s">
        <v>139</v>
      </c>
      <c r="C47" s="15" t="s">
        <v>140</v>
      </c>
    </row>
    <row r="48" spans="2:3" x14ac:dyDescent="0.25">
      <c r="B48" s="33" t="s">
        <v>141</v>
      </c>
      <c r="C48" s="15" t="s">
        <v>142</v>
      </c>
    </row>
    <row r="49" spans="2:3" x14ac:dyDescent="0.25">
      <c r="B49" s="15" t="s">
        <v>30</v>
      </c>
      <c r="C49" s="15" t="s">
        <v>31</v>
      </c>
    </row>
    <row r="50" spans="2:3" x14ac:dyDescent="0.25">
      <c r="B50" s="15" t="s">
        <v>229</v>
      </c>
      <c r="C50" s="15" t="s">
        <v>230</v>
      </c>
    </row>
    <row r="51" spans="2:3" x14ac:dyDescent="0.25">
      <c r="B51" s="15" t="s">
        <v>245</v>
      </c>
      <c r="C51" s="15" t="s">
        <v>252</v>
      </c>
    </row>
    <row r="52" spans="2:3" x14ac:dyDescent="0.25">
      <c r="B52" s="15" t="s">
        <v>32</v>
      </c>
      <c r="C52" s="15" t="s">
        <v>33</v>
      </c>
    </row>
    <row r="53" spans="2:3" x14ac:dyDescent="0.25">
      <c r="B53" s="15" t="s">
        <v>34</v>
      </c>
      <c r="C53" s="15" t="s">
        <v>35</v>
      </c>
    </row>
    <row r="54" spans="2:3" x14ac:dyDescent="0.25">
      <c r="B54" s="15" t="s">
        <v>275</v>
      </c>
      <c r="C54" s="15" t="s">
        <v>276</v>
      </c>
    </row>
    <row r="55" spans="2:3" x14ac:dyDescent="0.25">
      <c r="B55" s="33" t="s">
        <v>143</v>
      </c>
      <c r="C55" s="15" t="s">
        <v>144</v>
      </c>
    </row>
    <row r="56" spans="2:3" x14ac:dyDescent="0.25">
      <c r="B56" s="15" t="s">
        <v>36</v>
      </c>
      <c r="C56" s="15" t="s">
        <v>37</v>
      </c>
    </row>
    <row r="57" spans="2:3" x14ac:dyDescent="0.25">
      <c r="B57" s="15" t="s">
        <v>38</v>
      </c>
      <c r="C57" s="15" t="s">
        <v>39</v>
      </c>
    </row>
    <row r="58" spans="2:3" x14ac:dyDescent="0.25">
      <c r="B58" s="15" t="s">
        <v>145</v>
      </c>
      <c r="C58" s="15" t="s">
        <v>146</v>
      </c>
    </row>
    <row r="59" spans="2:3" x14ac:dyDescent="0.25">
      <c r="B59" s="15" t="s">
        <v>231</v>
      </c>
      <c r="C59" s="15" t="s">
        <v>232</v>
      </c>
    </row>
    <row r="60" spans="2:3" x14ac:dyDescent="0.25">
      <c r="B60" s="15" t="s">
        <v>40</v>
      </c>
      <c r="C60" s="15" t="s">
        <v>41</v>
      </c>
    </row>
    <row r="61" spans="2:3" x14ac:dyDescent="0.25">
      <c r="B61" s="15" t="s">
        <v>265</v>
      </c>
      <c r="C61" s="15" t="s">
        <v>272</v>
      </c>
    </row>
    <row r="62" spans="2:3" x14ac:dyDescent="0.25">
      <c r="B62" s="15" t="s">
        <v>42</v>
      </c>
      <c r="C62" s="15" t="s">
        <v>42</v>
      </c>
    </row>
    <row r="63" spans="2:3" x14ac:dyDescent="0.25">
      <c r="B63" s="15" t="s">
        <v>43</v>
      </c>
      <c r="C63" s="15" t="s">
        <v>44</v>
      </c>
    </row>
    <row r="64" spans="2:3" x14ac:dyDescent="0.25">
      <c r="B64" s="15" t="s">
        <v>45</v>
      </c>
      <c r="C64" s="15" t="s">
        <v>46</v>
      </c>
    </row>
    <row r="65" spans="2:3" x14ac:dyDescent="0.25">
      <c r="B65" s="15" t="s">
        <v>198</v>
      </c>
      <c r="C65" s="15" t="s">
        <v>199</v>
      </c>
    </row>
    <row r="66" spans="2:3" x14ac:dyDescent="0.25">
      <c r="B66" s="15" t="s">
        <v>47</v>
      </c>
      <c r="C66" s="15" t="s">
        <v>48</v>
      </c>
    </row>
    <row r="67" spans="2:3" x14ac:dyDescent="0.25">
      <c r="B67" s="15" t="s">
        <v>260</v>
      </c>
      <c r="C67" s="15" t="s">
        <v>261</v>
      </c>
    </row>
    <row r="68" spans="2:3" x14ac:dyDescent="0.25">
      <c r="B68" s="15" t="s">
        <v>49</v>
      </c>
      <c r="C68" s="15" t="s">
        <v>50</v>
      </c>
    </row>
    <row r="69" spans="2:3" x14ac:dyDescent="0.25">
      <c r="B69" s="15" t="s">
        <v>200</v>
      </c>
      <c r="C69" s="15" t="s">
        <v>201</v>
      </c>
    </row>
    <row r="70" spans="2:3" x14ac:dyDescent="0.25">
      <c r="B70" s="33" t="s">
        <v>182</v>
      </c>
      <c r="C70" s="15" t="s">
        <v>147</v>
      </c>
    </row>
    <row r="71" spans="2:3" x14ac:dyDescent="0.25">
      <c r="B71" s="15" t="s">
        <v>51</v>
      </c>
      <c r="C71" s="15" t="s">
        <v>52</v>
      </c>
    </row>
    <row r="72" spans="2:3" x14ac:dyDescent="0.25">
      <c r="B72" s="15" t="s">
        <v>267</v>
      </c>
      <c r="C72" s="15" t="s">
        <v>266</v>
      </c>
    </row>
    <row r="73" spans="2:3" x14ac:dyDescent="0.25">
      <c r="B73" s="15" t="s">
        <v>53</v>
      </c>
      <c r="C73" s="15" t="s">
        <v>54</v>
      </c>
    </row>
    <row r="74" spans="2:3" x14ac:dyDescent="0.25">
      <c r="B74" s="15" t="s">
        <v>55</v>
      </c>
      <c r="C74" s="15" t="s">
        <v>56</v>
      </c>
    </row>
    <row r="75" spans="2:3" x14ac:dyDescent="0.25">
      <c r="B75" s="15" t="s">
        <v>285</v>
      </c>
      <c r="C75" s="15" t="s">
        <v>286</v>
      </c>
    </row>
    <row r="76" spans="2:3" x14ac:dyDescent="0.25">
      <c r="B76" s="15" t="s">
        <v>248</v>
      </c>
      <c r="C76" s="15" t="s">
        <v>249</v>
      </c>
    </row>
    <row r="77" spans="2:3" x14ac:dyDescent="0.25">
      <c r="B77" s="15" t="s">
        <v>268</v>
      </c>
      <c r="C77" s="15" t="s">
        <v>271</v>
      </c>
    </row>
    <row r="78" spans="2:3" x14ac:dyDescent="0.25">
      <c r="B78" s="15" t="s">
        <v>57</v>
      </c>
      <c r="C78" s="15" t="s">
        <v>58</v>
      </c>
    </row>
    <row r="79" spans="2:3" x14ac:dyDescent="0.25">
      <c r="B79" s="15" t="s">
        <v>59</v>
      </c>
      <c r="C79" s="15" t="s">
        <v>255</v>
      </c>
    </row>
    <row r="80" spans="2:3" x14ac:dyDescent="0.25">
      <c r="B80" s="15" t="s">
        <v>202</v>
      </c>
      <c r="C80" s="15" t="s">
        <v>203</v>
      </c>
    </row>
    <row r="81" spans="2:3" x14ac:dyDescent="0.25">
      <c r="B81" s="15" t="s">
        <v>256</v>
      </c>
      <c r="C81" s="15" t="s">
        <v>257</v>
      </c>
    </row>
    <row r="82" spans="2:3" x14ac:dyDescent="0.25">
      <c r="B82" s="15" t="s">
        <v>176</v>
      </c>
      <c r="C82" s="15" t="s">
        <v>177</v>
      </c>
    </row>
    <row r="83" spans="2:3" x14ac:dyDescent="0.25">
      <c r="B83" s="15" t="s">
        <v>283</v>
      </c>
      <c r="C83" s="15" t="s">
        <v>284</v>
      </c>
    </row>
    <row r="84" spans="2:3" x14ac:dyDescent="0.25">
      <c r="B84" s="15" t="s">
        <v>60</v>
      </c>
      <c r="C84" s="15" t="s">
        <v>61</v>
      </c>
    </row>
    <row r="85" spans="2:3" x14ac:dyDescent="0.25">
      <c r="B85" s="15" t="s">
        <v>233</v>
      </c>
      <c r="C85" s="15" t="s">
        <v>234</v>
      </c>
    </row>
    <row r="86" spans="2:3" x14ac:dyDescent="0.25">
      <c r="B86" s="15" t="s">
        <v>62</v>
      </c>
      <c r="C86" s="15" t="s">
        <v>63</v>
      </c>
    </row>
    <row r="87" spans="2:3" x14ac:dyDescent="0.25">
      <c r="B87" s="33" t="s">
        <v>148</v>
      </c>
      <c r="C87" s="15" t="s">
        <v>149</v>
      </c>
    </row>
    <row r="88" spans="2:3" x14ac:dyDescent="0.25">
      <c r="B88" s="33" t="s">
        <v>150</v>
      </c>
      <c r="C88" s="15" t="s">
        <v>151</v>
      </c>
    </row>
    <row r="89" spans="2:3" x14ac:dyDescent="0.25">
      <c r="B89" s="33" t="s">
        <v>152</v>
      </c>
      <c r="C89" s="15" t="s">
        <v>153</v>
      </c>
    </row>
    <row r="90" spans="2:3" x14ac:dyDescent="0.25">
      <c r="B90" s="33" t="s">
        <v>258</v>
      </c>
      <c r="C90" s="15" t="s">
        <v>259</v>
      </c>
    </row>
    <row r="91" spans="2:3" x14ac:dyDescent="0.25">
      <c r="B91" s="15" t="s">
        <v>253</v>
      </c>
      <c r="C91" s="15" t="s">
        <v>254</v>
      </c>
    </row>
    <row r="92" spans="2:3" x14ac:dyDescent="0.25">
      <c r="B92" s="15" t="s">
        <v>178</v>
      </c>
      <c r="C92" s="15" t="s">
        <v>179</v>
      </c>
    </row>
    <row r="93" spans="2:3" x14ac:dyDescent="0.25">
      <c r="B93" s="15" t="s">
        <v>64</v>
      </c>
      <c r="C93" s="15" t="s">
        <v>65</v>
      </c>
    </row>
    <row r="94" spans="2:3" x14ac:dyDescent="0.25">
      <c r="B94" s="15" t="s">
        <v>66</v>
      </c>
      <c r="C94" s="15" t="s">
        <v>66</v>
      </c>
    </row>
    <row r="95" spans="2:3" x14ac:dyDescent="0.25">
      <c r="B95" s="15" t="s">
        <v>246</v>
      </c>
      <c r="C95" s="15" t="s">
        <v>247</v>
      </c>
    </row>
    <row r="96" spans="2:3" x14ac:dyDescent="0.25">
      <c r="B96" s="15" t="s">
        <v>67</v>
      </c>
      <c r="C96" s="15" t="s">
        <v>68</v>
      </c>
    </row>
    <row r="97" spans="2:3" x14ac:dyDescent="0.25">
      <c r="B97" s="15" t="s">
        <v>262</v>
      </c>
      <c r="C97" s="15" t="s">
        <v>263</v>
      </c>
    </row>
    <row r="98" spans="2:3" x14ac:dyDescent="0.25">
      <c r="B98" s="15" t="s">
        <v>204</v>
      </c>
      <c r="C98" s="15" t="s">
        <v>205</v>
      </c>
    </row>
    <row r="99" spans="2:3" x14ac:dyDescent="0.25">
      <c r="B99" s="15" t="s">
        <v>206</v>
      </c>
      <c r="C99" s="15" t="s">
        <v>207</v>
      </c>
    </row>
    <row r="100" spans="2:3" x14ac:dyDescent="0.25">
      <c r="B100" s="33" t="s">
        <v>208</v>
      </c>
      <c r="C100" s="15" t="s">
        <v>209</v>
      </c>
    </row>
    <row r="101" spans="2:3" x14ac:dyDescent="0.25">
      <c r="B101" s="33" t="s">
        <v>154</v>
      </c>
      <c r="C101" s="15" t="s">
        <v>155</v>
      </c>
    </row>
    <row r="102" spans="2:3" x14ac:dyDescent="0.25">
      <c r="B102" s="15" t="s">
        <v>180</v>
      </c>
      <c r="C102" s="15" t="s">
        <v>181</v>
      </c>
    </row>
    <row r="103" spans="2:3" x14ac:dyDescent="0.25">
      <c r="B103" s="33" t="s">
        <v>156</v>
      </c>
      <c r="C103" s="15" t="s">
        <v>157</v>
      </c>
    </row>
    <row r="104" spans="2:3" x14ac:dyDescent="0.25">
      <c r="B104" s="15" t="s">
        <v>69</v>
      </c>
      <c r="C104" s="15" t="s">
        <v>70</v>
      </c>
    </row>
    <row r="105" spans="2:3" x14ac:dyDescent="0.25">
      <c r="B105" s="15" t="s">
        <v>210</v>
      </c>
      <c r="C105" s="15" t="s">
        <v>211</v>
      </c>
    </row>
    <row r="106" spans="2:3" x14ac:dyDescent="0.25">
      <c r="B106" s="15" t="s">
        <v>235</v>
      </c>
      <c r="C106" s="15" t="s">
        <v>236</v>
      </c>
    </row>
    <row r="107" spans="2:3" x14ac:dyDescent="0.25">
      <c r="B107" s="15" t="s">
        <v>71</v>
      </c>
      <c r="C107" s="15" t="s">
        <v>72</v>
      </c>
    </row>
    <row r="108" spans="2:3" x14ac:dyDescent="0.25">
      <c r="B108" s="33" t="s">
        <v>158</v>
      </c>
      <c r="C108" s="15" t="s">
        <v>212</v>
      </c>
    </row>
    <row r="109" spans="2:3" x14ac:dyDescent="0.25">
      <c r="B109" s="15" t="s">
        <v>73</v>
      </c>
      <c r="C109" s="15" t="s">
        <v>74</v>
      </c>
    </row>
    <row r="110" spans="2:3" x14ac:dyDescent="0.25">
      <c r="B110" s="33" t="s">
        <v>159</v>
      </c>
      <c r="C110" s="15" t="s">
        <v>160</v>
      </c>
    </row>
    <row r="111" spans="2:3" x14ac:dyDescent="0.25">
      <c r="B111" s="33" t="s">
        <v>237</v>
      </c>
      <c r="C111" s="15" t="s">
        <v>238</v>
      </c>
    </row>
    <row r="112" spans="2:3" x14ac:dyDescent="0.25">
      <c r="B112" s="33" t="s">
        <v>161</v>
      </c>
      <c r="C112" s="15" t="s">
        <v>162</v>
      </c>
    </row>
    <row r="113" spans="2:3" x14ac:dyDescent="0.25">
      <c r="B113" s="33" t="s">
        <v>163</v>
      </c>
      <c r="C113" s="15" t="s">
        <v>213</v>
      </c>
    </row>
    <row r="114" spans="2:3" x14ac:dyDescent="0.25">
      <c r="B114" s="15" t="s">
        <v>75</v>
      </c>
      <c r="C114" s="15" t="s">
        <v>76</v>
      </c>
    </row>
    <row r="115" spans="2:3" x14ac:dyDescent="0.25">
      <c r="B115" s="15" t="s">
        <v>77</v>
      </c>
      <c r="C115" s="15" t="s">
        <v>78</v>
      </c>
    </row>
    <row r="116" spans="2:3" x14ac:dyDescent="0.25">
      <c r="B116" s="33" t="s">
        <v>164</v>
      </c>
      <c r="C116" s="15" t="s">
        <v>165</v>
      </c>
    </row>
    <row r="117" spans="2:3" x14ac:dyDescent="0.25">
      <c r="B117" s="33" t="s">
        <v>273</v>
      </c>
      <c r="C117" s="15" t="s">
        <v>274</v>
      </c>
    </row>
    <row r="118" spans="2:3" x14ac:dyDescent="0.25">
      <c r="B118" s="33" t="s">
        <v>166</v>
      </c>
      <c r="C118" s="15" t="s">
        <v>166</v>
      </c>
    </row>
    <row r="119" spans="2:3" x14ac:dyDescent="0.25">
      <c r="B119" s="33" t="s">
        <v>214</v>
      </c>
      <c r="C119" s="15" t="s">
        <v>215</v>
      </c>
    </row>
    <row r="120" spans="2:3" x14ac:dyDescent="0.25">
      <c r="B120" s="33" t="s">
        <v>216</v>
      </c>
      <c r="C120" s="15" t="s">
        <v>217</v>
      </c>
    </row>
    <row r="121" spans="2:3" x14ac:dyDescent="0.25">
      <c r="B121" s="33" t="s">
        <v>239</v>
      </c>
      <c r="C121" s="15" t="s">
        <v>240</v>
      </c>
    </row>
    <row r="122" spans="2:3" x14ac:dyDescent="0.25">
      <c r="B122" s="33" t="s">
        <v>241</v>
      </c>
      <c r="C122" s="15" t="s">
        <v>242</v>
      </c>
    </row>
    <row r="123" spans="2:3" x14ac:dyDescent="0.25">
      <c r="B123" s="33" t="s">
        <v>167</v>
      </c>
      <c r="C123" s="15" t="s">
        <v>168</v>
      </c>
    </row>
    <row r="124" spans="2:3" x14ac:dyDescent="0.25">
      <c r="B124" s="33" t="s">
        <v>169</v>
      </c>
      <c r="C124" s="15" t="s">
        <v>170</v>
      </c>
    </row>
    <row r="125" spans="2:3" x14ac:dyDescent="0.25">
      <c r="B125" s="15" t="s">
        <v>79</v>
      </c>
      <c r="C125" s="15" t="s">
        <v>80</v>
      </c>
    </row>
    <row r="126" spans="2:3" x14ac:dyDescent="0.25">
      <c r="B126" s="15" t="s">
        <v>81</v>
      </c>
      <c r="C126" s="15" t="s">
        <v>82</v>
      </c>
    </row>
    <row r="127" spans="2:3" x14ac:dyDescent="0.25">
      <c r="B127" s="15" t="s">
        <v>281</v>
      </c>
      <c r="C127" s="15" t="s">
        <v>282</v>
      </c>
    </row>
    <row r="128" spans="2:3" x14ac:dyDescent="0.25">
      <c r="B128" s="15" t="s">
        <v>264</v>
      </c>
      <c r="C128" s="15" t="s">
        <v>218</v>
      </c>
    </row>
    <row r="129" spans="2:3" x14ac:dyDescent="0.25">
      <c r="B129" s="15" t="s">
        <v>269</v>
      </c>
      <c r="C129" s="15" t="s">
        <v>270</v>
      </c>
    </row>
    <row r="130" spans="2:3" x14ac:dyDescent="0.25">
      <c r="B130" s="15" t="s">
        <v>243</v>
      </c>
      <c r="C130" s="15" t="s">
        <v>244</v>
      </c>
    </row>
    <row r="131" spans="2:3" x14ac:dyDescent="0.25">
      <c r="B131" s="15" t="s">
        <v>83</v>
      </c>
      <c r="C131" s="15" t="s">
        <v>84</v>
      </c>
    </row>
    <row r="132" spans="2:3" x14ac:dyDescent="0.25">
      <c r="B132" s="33" t="s">
        <v>171</v>
      </c>
      <c r="C132" s="15" t="s">
        <v>172</v>
      </c>
    </row>
  </sheetData>
  <sheetProtection password="DEF7" sheet="1" objects="1" scenarios="1" formatCells="0" formatColumns="0" formatRows="0"/>
  <sortState xmlns:xlrd2="http://schemas.microsoft.com/office/spreadsheetml/2017/richdata2" ref="B17:C132">
    <sortCondition ref="B17:B13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Aditivo</vt:lpstr>
      <vt:lpstr>base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dcterms:created xsi:type="dcterms:W3CDTF">2014-12-09T12:52:40Z</dcterms:created>
  <dcterms:modified xsi:type="dcterms:W3CDTF">2025-11-17T11:02:49Z</dcterms:modified>
</cp:coreProperties>
</file>