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E12" i="6"/>
  <c r="H12" i="6" s="1"/>
  <c r="B17" i="3" l="1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8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6" l="1"/>
  <c r="B19" i="3"/>
  <c r="E13" i="6"/>
  <c r="H13" i="6" s="1"/>
  <c r="O13" i="3"/>
  <c r="B20" i="3" l="1"/>
  <c r="B19" i="6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B20" i="6"/>
  <c r="B22" i="3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3" i="3" l="1"/>
  <c r="B22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6" l="1"/>
  <c r="B24" i="3"/>
  <c r="B24" i="6" s="1"/>
  <c r="B25" i="3"/>
  <c r="B13" i="6"/>
  <c r="B26" i="3" l="1"/>
  <c r="B25" i="6"/>
  <c r="B26" i="6" l="1"/>
  <c r="B27" i="3"/>
  <c r="B27" i="6" l="1"/>
  <c r="B28" i="3"/>
  <c r="B28" i="6" s="1"/>
  <c r="B29" i="3" l="1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<sst xmlns="http://schemas.openxmlformats.org/spreadsheetml/2006/main" count="15210" uniqueCount="4042">
  <si>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</si>
  <si>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</si>
  <si>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</si>
  <si>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</si>
  <si>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</si>
  <si>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</si>
  <si>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</si>
  <si>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</si>
  <si>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</si>
  <si>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</si>
  <si>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</si>
  <si>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</si>
  <si>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</si>
  <si>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</si>
  <si>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</si>
  <si>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</si>
  <si>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</si>
  <si>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</si>
  <si>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</si>
  <si>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</si>
  <si>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</si>
  <si>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</si>
  <si>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</si>
  <si>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</si>
  <si>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</si>
  <si>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</si>
  <si>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</si>
  <si>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</si>
  <si>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</si>
  <si>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</si>
  <si>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</si>
  <si>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</si>
  <si>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</si>
  <si>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</si>
  <si>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</si>
  <si>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</si>
  <si>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</si>
  <si>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</si>
  <si>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</si>
  <si>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</si>
  <si>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</si>
  <si>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</si>
  <si>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</si>
  <si>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</si>
  <si>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</si>
  <si>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</si>
  <si>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</si>
  <si>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</si>
  <si>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</si>
  <si>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</si>
  <si>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</si>
  <si>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</si>
  <si>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</si>
  <si>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</si>
  <si>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</si>
  <si>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</si>
  <si>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</si>
  <si>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</si>
  <si>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</si>
  <si>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</si>
  <si>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</si>
  <si>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</si>
  <si>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</si>
  <si>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</si>
  <si>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</si>
  <si>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</si>
  <si>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</si>
  <si>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</si>
  <si>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</si>
  <si>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</si>
  <si>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</si>
  <si>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</si>
  <si>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</si>
  <si>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</si>
  <si>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</si>
  <si>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</si>
  <si>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</si>
  <si>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</si>
  <si>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</si>
  <si>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</si>
  <si>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</si>
  <si>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</si>
  <si>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</si>
  <si>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</si>
  <si>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</si>
  <si>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</si>
  <si>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</si>
  <si>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</si>
  <si>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</si>
  <si>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</si>
  <si>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</si>
  <si>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</si>
  <si>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</si>
  <si>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</si>
  <si>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</si>
  <si>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</si>
  <si>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</si>
  <si>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</si>
  <si>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</si>
  <si>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</si>
  <si>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</si>
  <si>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</si>
  <si>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</si>
  <si>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</si>
  <si>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</si>
  <si>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</si>
  <si>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</si>
  <si>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</si>
  <si>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</si>
  <si>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</si>
  <si>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</si>
  <si>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</si>
  <si>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</si>
  <si>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</si>
  <si>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</si>
  <si>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</si>
  <si>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</si>
  <si>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</si>
  <si>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</si>
  <si>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</si>
  <si>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</si>
  <si>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</si>
  <si>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</si>
  <si>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</si>
  <si>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</si>
  <si>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</si>
  <si>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</si>
  <si>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</si>
  <si>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</si>
  <si>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</si>
  <si>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</si>
  <si>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</si>
  <si>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</si>
  <si>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</si>
  <si>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</si>
  <si>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</si>
  <si>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</si>
  <si>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</si>
  <si>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</si>
  <si>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</si>
  <si>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</si>
  <si>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</si>
  <si>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</si>
  <si>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</si>
  <si>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</si>
  <si>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</si>
  <si>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</si>
  <si>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</si>
  <si>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</si>
  <si>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</si>
  <si>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</si>
  <si>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</si>
  <si>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</si>
  <si>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</si>
  <si>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</si>
  <si>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</si>
  <si>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</si>
  <si>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</si>
  <si>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</si>
  <si>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</si>
  <si>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</si>
  <si>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</si>
  <si>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</si>
  <si>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</si>
  <si>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</si>
  <si>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</si>
  <si>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</si>
  <si>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</si>
  <si>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</si>
  <si>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</si>
  <si>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</si>
  <si>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</si>
  <si>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</si>
  <si>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</si>
  <si>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</si>
  <si>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</si>
  <si>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</si>
  <si>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</si>
  <si>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</si>
  <si>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</si>
  <si>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</si>
  <si>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</si>
  <si>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</si>
  <si>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</si>
  <si>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</si>
  <si>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</si>
  <si>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</si>
  <si>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</si>
  <si>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</si>
  <si>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</si>
  <si>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</si>
  <si>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</si>
  <si>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</si>
  <si>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</si>
  <si>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</si>
  <si>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</si>
  <si>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</si>
  <si>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</si>
  <si>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</si>
  <si>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</si>
  <si>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</si>
  <si>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</si>
  <si>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</si>
  <si>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</si>
  <si>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</si>
  <si>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</si>
  <si>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</si>
  <si>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</si>
  <si>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</si>
  <si>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</si>
  <si>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</si>
  <si>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</si>
  <si>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</si>
  <si>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</si>
  <si>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</si>
  <si>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</si>
  <si>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</si>
  <si>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</si>
  <si>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</si>
  <si>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</si>
  <si>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</si>
  <si>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</si>
  <si>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</si>
  <si>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</si>
  <si>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</si>
  <si>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</si>
  <si>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</si>
  <si>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</si>
  <si>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</si>
  <si>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</si>
  <si>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</si>
  <si>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</si>
  <si>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</si>
  <si>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</si>
  <si>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</si>
  <si>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</si>
  <si>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</si>
  <si>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</si>
  <si>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</si>
  <si>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</si>
  <si>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</si>
  <si>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</si>
  <si>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</si>
  <si>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</si>
  <si>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</si>
  <si>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</si>
  <si>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</si>
  <si>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</si>
  <si>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</si>
  <si>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</si>
  <si>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</si>
  <si>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</si>
  <si>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</si>
  <si>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</si>
  <si>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</si>
  <si>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</si>
  <si>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</si>
  <si>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</si>
  <si>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</si>
  <si>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</si>
  <si>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</si>
  <si>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</si>
  <si>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</si>
  <si>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</si>
  <si>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</si>
  <si>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</si>
  <si>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</si>
  <si>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</si>
  <si>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</si>
  <si>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</si>
  <si>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</si>
  <si>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</si>
  <si>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</si>
  <si>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</si>
  <si>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</si>
  <si>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</si>
  <si>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</si>
  <si>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</si>
  <si>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</si>
  <si>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</si>
  <si>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</si>
  <si>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</si>
  <si>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</si>
  <si>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</si>
  <si>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</si>
  <si>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</si>
  <si>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</si>
  <si>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</si>
  <si>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</si>
  <si>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</si>
  <si>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</si>
  <si>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</si>
  <si>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</si>
  <si>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</si>
  <si>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</si>
  <si>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</si>
  <si>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</si>
  <si>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</si>
  <si>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</si>
  <si>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</si>
  <si>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</si>
  <si>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</si>
  <si>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</si>
  <si>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</si>
  <si>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</si>
  <si>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</si>
  <si>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</si>
  <si>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</si>
  <si>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</si>
  <si>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</si>
  <si>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</si>
  <si>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</si>
  <si>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</si>
  <si>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</si>
  <si>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</si>
  <si>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</si>
  <si>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</si>
  <si>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</si>
  <si>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</si>
  <si>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</si>
  <si>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</si>
  <si>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</si>
  <si>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</si>
  <si>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</si>
  <si>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</si>
  <si>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</si>
  <si>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</si>
  <si>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</si>
  <si>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</si>
  <si>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</si>
  <si>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</si>
  <si>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</si>
  <si>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</si>
  <si>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</si>
  <si>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</si>
  <si>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</si>
  <si>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</si>
  <si>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</si>
  <si>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</si>
  <si>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</si>
  <si>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</si>
  <si>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</si>
  <si>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</si>
  <si>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</si>
  <si>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</si>
  <si>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</si>
  <si>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</si>
  <si>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</si>
  <si>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</si>
  <si>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</si>
  <si>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</si>
  <si>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</si>
  <si>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</si>
  <si>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</si>
  <si>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</si>
  <si>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</si>
  <si>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</si>
  <si>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</si>
  <si>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</si>
  <si>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</si>
  <si>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</si>
  <si>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</si>
  <si>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</si>
  <si>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</si>
  <si>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</si>
  <si>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</si>
  <si>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</si>
  <si>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</si>
  <si>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</si>
  <si>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</si>
  <si>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</si>
  <si>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</si>
  <si>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</si>
  <si>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</si>
  <si>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</si>
  <si>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</si>
  <si>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</si>
  <si>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</si>
  <si>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</si>
  <si>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</si>
  <si>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</si>
  <si>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</si>
  <si>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</si>
  <si>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</si>
  <si>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</si>
  <si>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</si>
  <si>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</si>
  <si>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</si>
  <si>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</si>
  <si>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</si>
  <si>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</si>
  <si>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</si>
  <si>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</si>
  <si>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</si>
  <si>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</si>
  <si>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</si>
  <si>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</si>
  <si>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</si>
  <si>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</si>
  <si>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</si>
  <si>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</si>
  <si>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</si>
  <si>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</si>
  <si>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</si>
  <si>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</si>
  <si>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</si>
  <si>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</si>
  <si>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</si>
  <si>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</si>
  <si>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</si>
  <si>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</si>
  <si>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</si>
  <si>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</si>
  <si>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</si>
  <si>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</si>
  <si>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</si>
  <si>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</si>
  <si>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</si>
  <si>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</si>
  <si>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</si>
  <si>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</si>
  <si>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</si>
  <si>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</si>
  <si>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</si>
  <si>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</si>
  <si>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</si>
  <si>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</si>
  <si>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</si>
  <si>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</si>
  <si>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</si>
  <si>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</si>
  <si>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</si>
  <si>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</si>
  <si>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</si>
  <si>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</si>
  <si>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</si>
  <si>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</si>
  <si>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</si>
  <si>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</si>
  <si>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</si>
  <si>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</si>
  <si>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</si>
  <si>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</si>
  <si>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</si>
  <si>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</si>
  <si>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</si>
  <si>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</si>
  <si>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</si>
  <si>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</si>
  <si>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</si>
  <si>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</si>
  <si>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</si>
  <si>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</si>
  <si>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</si>
  <si>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</si>
  <si>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</si>
  <si>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</si>
  <si>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</si>
  <si>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</si>
  <si>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</si>
  <si>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</si>
  <si>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</si>
  <si>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</si>
  <si>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</si>
  <si>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</si>
  <si>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</si>
  <si>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</si>
  <si>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</si>
  <si>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</si>
  <si>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</si>
  <si>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</si>
  <si>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</si>
  <si>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</si>
  <si>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</si>
  <si>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</si>
  <si>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</si>
  <si>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</si>
  <si>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</si>
  <si>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</si>
  <si>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</si>
  <si>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</si>
  <si>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</si>
  <si>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</si>
  <si>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</si>
  <si>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</si>
  <si>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</si>
  <si>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</si>
  <si>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</si>
  <si>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</si>
  <si>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</si>
  <si>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</si>
  <si>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</si>
  <si>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</si>
  <si>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</si>
  <si>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</si>
  <si>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</si>
  <si>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</si>
  <si>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</si>
  <si>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</si>
  <si>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</si>
  <si>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</si>
  <si>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</si>
  <si>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</si>
  <si>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</si>
  <si>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</si>
  <si>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</si>
  <si>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</si>
  <si>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</si>
  <si>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</si>
  <si>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</si>
  <si>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</si>
  <si>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</si>
  <si>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</si>
  <si>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</si>
  <si>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</si>
  <si>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</si>
  <si>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</si>
  <si>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</si>
  <si>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</si>
  <si>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</si>
  <si>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</si>
  <si>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</si>
  <si>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</si>
  <si>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</si>
  <si>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</si>
  <si>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</si>
  <si>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</si>
  <si>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</si>
  <si>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</si>
  <si>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</si>
  <si>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</si>
  <si>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</si>
  <si>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</si>
  <si>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</si>
  <si>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</si>
  <si>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</si>
  <si>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</si>
  <si>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</si>
  <si>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</si>
  <si>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</si>
  <si>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</si>
  <si>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</si>
  <si>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</si>
  <si>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</si>
  <si>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</si>
  <si>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</si>
  <si>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</si>
  <si>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</si>
  <si>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</si>
  <si>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</si>
  <si>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</si>
  <si>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</si>
  <si>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</si>
  <si>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</si>
  <si>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</si>
  <si>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</si>
  <si>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</si>
  <si>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</si>
  <si>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</si>
  <si>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</si>
  <si>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</si>
  <si>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</si>
  <si>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</si>
  <si>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</si>
  <si>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</si>
  <si>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</si>
  <si>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</si>
  <si>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</si>
  <si>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</si>
  <si>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</si>
  <si>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</si>
  <si>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</si>
  <si>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</si>
  <si>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</si>
  <si>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</si>
  <si>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</si>
  <si>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</si>
  <si>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</si>
  <si>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</si>
  <si>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</si>
  <si>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</si>
  <si>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</si>
  <si>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</si>
  <si>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</si>
  <si>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</si>
  <si>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</si>
  <si>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</si>
  <si>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</si>
  <si>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</si>
  <si>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</si>
  <si>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</si>
  <si>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</si>
  <si>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</si>
  <si>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</si>
  <si>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</si>
  <si>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</si>
  <si>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</si>
  <si>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</si>
  <si>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</si>
  <si>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</si>
  <si>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</si>
  <si>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</si>
  <si>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</si>
  <si>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</si>
  <si>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</si>
  <si>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</si>
  <si>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</si>
  <si>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</si>
  <si>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</si>
  <si>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</si>
  <si>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</si>
  <si>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</si>
  <si>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</si>
  <si>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</si>
  <si>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</si>
  <si>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</si>
  <si>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</si>
  <si>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</si>
  <si>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</si>
  <si>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</si>
  <si>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</si>
  <si>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</si>
  <si>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</si>
  <si>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</si>
  <si>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</si>
  <si>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</si>
  <si>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</si>
  <si>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</si>
  <si>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</si>
  <si>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</si>
  <si>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</si>
  <si>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</si>
  <si>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</si>
  <si>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</si>
  <si>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</si>
  <si>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</si>
  <si>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</si>
  <si>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</si>
  <si>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</si>
  <si>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</si>
  <si>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</si>
  <si>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</si>
  <si>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</si>
  <si>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</si>
  <si>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</si>
  <si>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</si>
  <si>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</si>
  <si>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</si>
  <si>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</si>
  <si>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</si>
  <si>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</si>
  <si>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</si>
  <si>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</si>
  <si>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</si>
  <si>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</si>
  <si>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</si>
  <si>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</si>
  <si>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</si>
  <si>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</si>
  <si>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</si>
  <si>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</si>
  <si>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</si>
  <si>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</si>
  <si>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</si>
  <si>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</si>
  <si>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</si>
  <si>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</si>
  <si>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</si>
  <si>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</si>
  <si>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</si>
  <si>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</si>
  <si>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</si>
  <si>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</si>
  <si>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</si>
  <si>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</si>
  <si>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</si>
  <si>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</si>
  <si>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</si>
  <si>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</si>
  <si>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</si>
  <si>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</si>
  <si>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</si>
  <si>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</si>
  <si>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</si>
  <si>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</si>
  <si>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</si>
  <si>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</si>
  <si>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</si>
  <si>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</si>
  <si>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</si>
  <si>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</si>
  <si>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</si>
  <si>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</si>
  <si>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</si>
  <si>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</si>
  <si>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</si>
  <si>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</si>
  <si>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</si>
  <si>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</si>
  <si>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</si>
  <si>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</si>
  <si>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</si>
  <si>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</si>
  <si>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</si>
  <si>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</si>
  <si>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</si>
  <si>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</si>
  <si>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</si>
  <si>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</si>
  <si>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</si>
  <si>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</si>
  <si>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</si>
  <si>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</si>
  <si>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</si>
  <si>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</si>
  <si>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</si>
  <si>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</si>
  <si>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</si>
  <si>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</si>
  <si>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</si>
  <si>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</si>
  <si>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</si>
  <si>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</si>
  <si>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</si>
  <si>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</si>
  <si>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</si>
  <si>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</si>
  <si>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</si>
  <si>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</si>
  <si>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</si>
  <si>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</si>
  <si>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</si>
  <si>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</si>
  <si>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</si>
  <si>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</si>
  <si>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</si>
  <si>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</si>
  <si>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</si>
  <si>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</si>
  <si>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</si>
  <si>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</si>
  <si>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</si>
  <si>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</si>
  <si>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</si>
  <si>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</si>
  <si>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</si>
  <si>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</si>
  <si>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</si>
  <si>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</si>
  <si>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</si>
  <si>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</si>
  <si>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</si>
  <si>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</si>
  <si>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</si>
  <si>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</si>
  <si>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</si>
  <si>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</si>
  <si>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</si>
  <si>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</si>
  <si>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</si>
  <si>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</si>
  <si>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</si>
  <si>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</si>
  <si>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</si>
  <si>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</si>
  <si>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</si>
  <si>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</si>
  <si>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</si>
  <si>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</si>
  <si>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</si>
  <si>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</si>
  <si>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</si>
  <si>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</si>
  <si>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</si>
  <si>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</si>
  <si>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</si>
  <si>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</si>
  <si>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</si>
  <si>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</si>
  <si>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</si>
  <si>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</si>
  <si>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</si>
  <si>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</si>
  <si>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</si>
  <si>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</si>
  <si>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</si>
  <si>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</si>
  <si>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</si>
  <si>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</si>
  <si>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</si>
  <si>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</si>
  <si>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</si>
  <si>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</si>
  <si>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</si>
  <si>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</si>
  <si>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</si>
  <si>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</si>
  <si>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</si>
  <si>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</si>
  <si>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</si>
  <si>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</si>
  <si>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</si>
  <si>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</si>
  <si>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</si>
  <si>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</si>
  <si>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</si>
  <si>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</si>
  <si>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</si>
  <si>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</si>
  <si>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</si>
  <si>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</si>
  <si>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</si>
  <si>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</si>
  <si>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</si>
  <si>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</si>
  <si>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</si>
  <si>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</si>
  <si>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</si>
  <si>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</si>
  <si>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</si>
  <si>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</si>
  <si>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</si>
  <si>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</si>
  <si>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</si>
  <si>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</si>
  <si>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</si>
  <si>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</si>
  <si>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</si>
  <si>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</si>
  <si>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</si>
  <si>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</si>
  <si>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</si>
  <si>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</si>
  <si>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</si>
  <si>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</si>
  <si>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</si>
  <si>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</si>
  <si>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</si>
  <si>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</si>
  <si>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</si>
  <si>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</si>
  <si>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</si>
  <si>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</si>
  <si>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</si>
  <si>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</si>
  <si>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</si>
  <si>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</si>
  <si>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</si>
  <si>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</si>
  <si>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</si>
  <si>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</si>
  <si>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</si>
  <si>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</si>
  <si>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</si>
  <si>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</si>
  <si>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</si>
  <si>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</si>
  <si>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</si>
  <si>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</si>
  <si>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</si>
  <si>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</si>
  <si>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</si>
  <si>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</si>
  <si>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</si>
  <si>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</si>
  <si>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</si>
  <si>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</si>
  <si>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</si>
  <si>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</si>
  <si>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</si>
  <si>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</si>
  <si>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</si>
  <si>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</si>
  <si>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</si>
  <si>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</si>
  <si>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</si>
  <si>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</si>
  <si>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</si>
  <si>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</si>
  <si>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</si>
  <si>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</si>
  <si>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</si>
  <si>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</si>
  <si>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</si>
  <si>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</si>
  <si>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</si>
  <si>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</si>
  <si>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</si>
  <si>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</si>
  <si>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</si>
  <si>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</si>
  <si>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</si>
  <si>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</si>
  <si>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</si>
  <si>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</si>
  <si>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</si>
  <si>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</si>
  <si>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</si>
  <si>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</si>
  <si>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</si>
  <si>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</si>
  <si>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</si>
  <si>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</si>
  <si>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</si>
  <si>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</si>
  <si>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</si>
  <si>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</si>
  <si>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</si>
  <si>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</si>
  <si>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</si>
  <si>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</si>
  <si>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</si>
  <si>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</si>
  <si>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</si>
  <si>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</si>
  <si>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</si>
  <si>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</si>
  <si>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</si>
  <si>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</si>
  <si>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</si>
  <si>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</si>
  <si>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</si>
  <si>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</si>
  <si>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</si>
  <si>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</si>
  <si>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</si>
  <si>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</si>
  <si>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</si>
  <si>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</si>
  <si>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</si>
  <si>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</si>
  <si>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</si>
  <si>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</si>
  <si>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</si>
  <si>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</si>
  <si>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</si>
  <si>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</si>
  <si>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</si>
  <si>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</si>
  <si>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</si>
  <si>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</si>
  <si>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</si>
  <si>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</si>
  <si>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</si>
  <si>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</si>
  <si>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</si>
  <si>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</si>
  <si>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</si>
  <si>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</si>
  <si>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</si>
  <si>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</si>
  <si>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</si>
  <si>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</si>
  <si>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</si>
  <si>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</si>
  <si>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</si>
  <si>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</si>
  <si>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</si>
  <si>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</si>
  <si>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</si>
  <si>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</si>
  <si>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</si>
  <si>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</si>
  <si>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</si>
  <si>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</si>
  <si>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</si>
  <si>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</si>
  <si>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</si>
  <si>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</si>
  <si>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</si>
  <si>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</si>
  <si>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</si>
  <si>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</si>
  <si>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</si>
  <si>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</si>
  <si>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</si>
  <si>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</si>
  <si>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</si>
  <si>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</si>
  <si>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</si>
  <si>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</si>
  <si>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</si>
  <si>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</si>
  <si>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</si>
  <si>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</si>
  <si>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</si>
  <si>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</si>
  <si>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</si>
  <si>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</si>
  <si>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</si>
  <si>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</si>
  <si>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</si>
  <si>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</si>
  <si>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</si>
  <si>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</si>
  <si>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</si>
  <si>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</si>
  <si>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</si>
  <si>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</si>
  <si>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</si>
  <si>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</si>
  <si>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</si>
  <si>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</si>
  <si>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</si>
  <si>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</si>
  <si>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</si>
  <si>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</si>
  <si>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</si>
  <si>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</si>
  <si>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</si>
  <si>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</si>
  <si>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</si>
  <si>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</si>
  <si>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</si>
  <si>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</si>
  <si>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</si>
  <si>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</si>
  <si>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</si>
  <si>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</si>
  <si>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</si>
  <si>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</si>
  <si>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</si>
  <si>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</si>
  <si>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</si>
  <si>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</si>
  <si>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</si>
  <si>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</si>
  <si>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</si>
  <si>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</si>
  <si>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</si>
  <si>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</si>
  <si>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</si>
  <si>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</si>
  <si>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</si>
  <si>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</si>
  <si>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</si>
  <si>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</si>
  <si>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</si>
  <si>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</si>
  <si>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</si>
  <si>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</si>
  <si>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</si>
  <si>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</si>
  <si>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</si>
  <si>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</si>
  <si>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</si>
  <si>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</si>
  <si>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</si>
  <si>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</si>
  <si>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</si>
  <si>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</si>
  <si>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</si>
  <si>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</si>
  <si>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</si>
  <si>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</si>
  <si>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</si>
  <si>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</si>
  <si>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</si>
  <si>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</si>
  <si>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</si>
  <si>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</si>
  <si>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</si>
  <si>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</si>
  <si>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</si>
  <si>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</si>
  <si>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</si>
  <si>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</si>
  <si>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</si>
  <si>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</si>
  <si>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</si>
  <si>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</si>
  <si>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</si>
  <si>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</si>
  <si>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</si>
  <si>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</si>
  <si>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</si>
  <si>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</si>
  <si>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</si>
  <si>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</si>
  <si>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</si>
  <si>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</si>
  <si>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</si>
  <si>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</si>
  <si>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</si>
  <si>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</si>
  <si>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</si>
  <si>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</si>
  <si>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</si>
  <si>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</si>
  <si>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</si>
  <si>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</si>
  <si>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</si>
  <si>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</si>
  <si>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</si>
  <si>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</si>
  <si>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</si>
  <si>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</si>
  <si>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</si>
  <si>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</si>
  <si>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</si>
  <si>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</si>
  <si>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</si>
  <si>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</si>
  <si>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</si>
  <si>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</si>
  <si>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</si>
  <si>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</si>
  <si>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</si>
  <si>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</si>
  <si>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</si>
  <si>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</si>
  <si>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</si>
  <si>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</si>
  <si>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</si>
  <si>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</si>
  <si>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</si>
  <si>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</si>
  <si>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</si>
  <si>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</si>
  <si>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</si>
  <si>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</si>
  <si>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</si>
  <si>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</si>
  <si>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</si>
  <si>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</si>
  <si>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</si>
  <si>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</si>
  <si>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</si>
  <si>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</si>
  <si>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</si>
  <si>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</si>
  <si>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</si>
  <si>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</si>
  <si>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</si>
  <si>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</si>
  <si>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</si>
  <si>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</si>
  <si>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</si>
  <si>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</si>
  <si>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</si>
  <si>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</si>
  <si>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</si>
  <si>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</si>
  <si>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</si>
  <si>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</si>
  <si>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</si>
  <si>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</si>
  <si>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</si>
  <si>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</si>
  <si>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</si>
  <si>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</si>
  <si>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</si>
  <si>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</si>
  <si>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</si>
  <si>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</si>
  <si>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</si>
  <si>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</si>
  <si>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</si>
  <si>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</si>
  <si>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</si>
  <si>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</si>
  <si>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</si>
  <si>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</si>
  <si>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</si>
  <si>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</si>
  <si>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</si>
  <si>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</si>
  <si>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</si>
  <si>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</si>
  <si>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</si>
  <si>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</si>
  <si>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</si>
  <si>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</si>
  <si>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</si>
  <si>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</si>
  <si>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</si>
  <si>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</si>
  <si>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</si>
  <si>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</si>
  <si>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</si>
  <si>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</si>
  <si>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</si>
  <si>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</si>
  <si>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</si>
  <si>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</si>
  <si>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</si>
  <si>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</si>
  <si>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</si>
  <si>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</si>
  <si>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</si>
  <si>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</si>
  <si>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</si>
  <si>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</si>
  <si>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</si>
  <si>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</si>
  <si>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</si>
  <si>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</si>
  <si>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</si>
  <si>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</si>
  <si>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</si>
  <si>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</si>
  <si>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</si>
  <si>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</si>
  <si>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</si>
  <si>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</si>
  <si>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</si>
  <si>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</si>
  <si>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</si>
  <si>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</si>
  <si>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</si>
  <si>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</si>
  <si>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</si>
  <si>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</si>
  <si>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</si>
  <si>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</si>
  <si>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</si>
  <si>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</si>
  <si>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</si>
  <si>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</si>
  <si>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</si>
  <si>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</si>
  <si>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</si>
  <si>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</si>
  <si>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</si>
  <si>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</si>
  <si>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</si>
  <si>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</si>
  <si>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</si>
  <si>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</si>
  <si>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</si>
  <si>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</si>
  <si>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</si>
  <si>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</si>
  <si>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</si>
  <si>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</si>
  <si>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</si>
  <si>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</si>
  <si>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</si>
  <si>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</si>
  <si>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</si>
  <si>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</si>
  <si>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</si>
  <si>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</si>
  <si>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</si>
  <si>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</si>
  <si>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</si>
  <si>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</si>
  <si>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</si>
  <si>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</si>
  <si>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</si>
  <si>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</si>
  <si>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</si>
  <si>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</si>
  <si>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</si>
  <si>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</si>
  <si>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</si>
  <si>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</si>
  <si>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</si>
  <si>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</si>
  <si>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</si>
  <si>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</si>
  <si>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</si>
  <si>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</si>
  <si>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</si>
  <si>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</si>
  <si>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</si>
  <si>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</si>
  <si>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</si>
  <si>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</si>
  <si>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</si>
  <si>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</si>
  <si>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</si>
  <si>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</si>
  <si>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</si>
  <si>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</si>
  <si>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</si>
  <si>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</si>
  <si>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</si>
  <si>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</si>
  <si>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</si>
  <si>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</si>
  <si>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</si>
  <si>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</si>
  <si>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</si>
  <si>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</si>
  <si>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</si>
  <si>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</si>
  <si>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</si>
  <si>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</si>
  <si>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</si>
  <si>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</si>
  <si>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</si>
  <si>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</si>
  <si>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</si>
  <si>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</si>
  <si>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</si>
  <si>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</si>
  <si>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</si>
  <si>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</si>
  <si>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</si>
  <si>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</si>
  <si>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</si>
  <si>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</si>
  <si>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</si>
  <si>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</si>
  <si>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</si>
  <si>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</si>
  <si>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</si>
  <si>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</si>
  <si>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</si>
  <si>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</si>
  <si>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</si>
  <si>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</si>
  <si>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</si>
  <si>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</si>
  <si>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</si>
  <si>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</si>
  <si>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</si>
  <si>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</si>
  <si>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</si>
  <si>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</si>
  <si>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</si>
  <si>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</si>
  <si>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</si>
  <si>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</si>
  <si>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</si>
  <si>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</si>
  <si>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</si>
  <si>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</si>
  <si>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</si>
  <si>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</si>
  <si>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</si>
  <si>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</si>
  <si>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</si>
  <si>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</si>
  <si>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</si>
  <si>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</si>
  <si>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</si>
  <si>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</si>
  <si>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</si>
  <si>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</si>
  <si>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</si>
  <si>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</si>
  <si>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</si>
  <si>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</si>
  <si>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</si>
  <si>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</si>
  <si>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</si>
  <si>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</si>
  <si>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</si>
  <si>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</si>
  <si>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</si>
  <si>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</si>
  <si>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</si>
  <si>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</si>
  <si>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</si>
  <si>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</si>
  <si>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</si>
  <si>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</si>
  <si>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</si>
  <si>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</si>
  <si>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</si>
  <si>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</si>
  <si>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</si>
  <si>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</si>
  <si>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</si>
  <si>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</si>
  <si>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</si>
  <si>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</si>
  <si>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</si>
  <si>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</si>
  <si>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</si>
  <si>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</si>
  <si>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</si>
  <si>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</si>
  <si>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</si>
  <si>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</si>
  <si>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</si>
  <si>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</si>
  <si>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</si>
  <si>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</si>
  <si>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</si>
  <si>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</si>
  <si>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</si>
  <si>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</si>
  <si>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</si>
  <si>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</si>
  <si>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</si>
  <si>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</si>
  <si>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</si>
  <si>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</si>
  <si>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</si>
  <si>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</si>
  <si>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</si>
  <si>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</si>
  <si>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</si>
  <si>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</si>
  <si>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</si>
  <si>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</si>
  <si>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</si>
  <si>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</si>
  <si>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</si>
  <si>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</si>
  <si>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</si>
  <si>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</si>
  <si>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</si>
  <si>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</si>
  <si>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</si>
  <si>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</si>
  <si>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</si>
  <si>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</si>
  <si>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</si>
  <si>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</si>
  <si>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</si>
  <si>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</si>
  <si>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</si>
  <si>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</si>
  <si>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</si>
  <si>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</si>
  <si>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</si>
  <si>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</si>
  <si>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</si>
  <si>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</si>
  <si>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</si>
  <si>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</si>
  <si>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</si>
  <si>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</si>
  <si>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</si>
  <si>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</si>
  <si>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</si>
  <si>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</si>
  <si>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</si>
  <si>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</si>
  <si>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</si>
  <si>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</si>
  <si>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</si>
  <si>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</si>
  <si>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</si>
  <si>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</si>
  <si>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</si>
  <si>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</si>
  <si>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</si>
  <si>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</si>
  <si>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</si>
  <si>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</si>
  <si>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</si>
  <si>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</si>
  <si>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</si>
  <si>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</si>
  <si>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</si>
  <si>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</si>
  <si>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</si>
  <si>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</si>
  <si>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</si>
  <si>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</si>
  <si>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</si>
  <si>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</si>
  <si>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</si>
  <si>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</si>
  <si>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</si>
  <si>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</si>
  <si>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</si>
  <si>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</si>
  <si>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</si>
  <si>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</si>
  <si>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</si>
  <si>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</si>
  <si>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</si>
  <si>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</si>
  <si>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</si>
  <si>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</si>
  <si>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</si>
  <si>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</si>
  <si>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</si>
  <si>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</si>
  <si>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</si>
  <si>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</si>
  <si>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</si>
  <si>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</si>
  <si>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</si>
  <si>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</si>
  <si>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</si>
  <si>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</si>
  <si>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</si>
  <si>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</si>
  <si>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</si>
  <si>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</si>
  <si>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</si>
  <si>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</si>
  <si>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</si>
  <si>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</si>
  <si>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</si>
  <si>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</si>
  <si>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</si>
  <si>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</si>
  <si>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</si>
  <si>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</si>
  <si>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</si>
  <si>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</si>
  <si>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</si>
  <si>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</si>
  <si>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</si>
  <si>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</si>
  <si>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</si>
  <si>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</si>
  <si>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</si>
  <si>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</si>
  <si>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</si>
  <si>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</si>
  <si>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</si>
  <si>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</si>
  <si>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</si>
  <si>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</si>
  <si>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</si>
  <si>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</si>
  <si>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</si>
  <si>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</si>
  <si>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</si>
  <si>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</si>
  <si>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</si>
  <si>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</si>
  <si>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</si>
  <si>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</si>
  <si>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</si>
  <si>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</si>
  <si>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</si>
  <si>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</si>
  <si>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</si>
  <si>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</si>
  <si>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</si>
  <si>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</si>
  <si>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</si>
  <si>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</si>
  <si>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</si>
  <si>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</si>
  <si>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</si>
  <si>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</si>
  <si>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</si>
  <si>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</si>
  <si>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</si>
  <si>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</si>
  <si>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</si>
  <si>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</si>
  <si>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</si>
  <si>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</si>
  <si>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</si>
  <si>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</si>
  <si>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</si>
  <si>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</si>
  <si>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</si>
  <si>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</si>
  <si>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</si>
  <si>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</si>
  <si>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</si>
  <si>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</si>
  <si>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</si>
  <si>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</si>
  <si>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</si>
  <si>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</si>
  <si>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</si>
  <si>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</si>
  <si>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</si>
  <si>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</si>
  <si>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</si>
  <si>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</si>
  <si>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</si>
  <si>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</si>
  <si>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</si>
  <si>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</si>
  <si>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</si>
  <si>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</si>
  <si>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</si>
  <si>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</si>
  <si>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</si>
  <si>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</si>
  <si>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</si>
  <si>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</si>
  <si>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</si>
  <si>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</si>
  <si>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</si>
  <si>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</si>
  <si>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</si>
  <si>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</si>
  <si>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</si>
  <si>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</si>
  <si>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</si>
  <si>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</si>
  <si>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</si>
  <si>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</si>
  <si>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</si>
  <si>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</si>
  <si>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</si>
  <si>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</si>
  <si>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</si>
  <si>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</si>
  <si>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</si>
  <si>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</si>
  <si>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</si>
  <si>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</si>
  <si>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</si>
  <si>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</si>
  <si>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</si>
  <si>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</si>
  <si>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</si>
  <si>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</si>
  <si>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</si>
  <si>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</si>
  <si>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</si>
  <si>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</si>
  <si>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</si>
  <si>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</si>
  <si>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</si>
  <si>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</si>
  <si>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</si>
  <si>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</si>
  <si>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</si>
  <si>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</si>
  <si>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</si>
  <si>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</si>
  <si>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</si>
  <si>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</si>
  <si>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</si>
  <si>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</si>
  <si>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</si>
  <si>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</si>
  <si>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</si>
  <si>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</si>
  <si>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</si>
  <si>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</si>
  <si>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</si>
  <si>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</si>
  <si>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</si>
  <si>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</si>
  <si>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</si>
  <si>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</si>
  <si>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</si>
  <si>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</si>
  <si>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</si>
  <si>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</si>
  <si>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</si>
  <si>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</si>
  <si>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</si>
  <si>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</si>
  <si>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</si>
  <si>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</si>
  <si>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</si>
  <si>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</si>
  <si>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</si>
  <si>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</si>
  <si>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</si>
  <si>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</si>
  <si>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</si>
  <si>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</si>
  <si>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</si>
  <si>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</si>
  <si>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</si>
  <si>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</si>
  <si>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</si>
  <si>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</si>
  <si>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</si>
  <si>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</si>
  <si>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</si>
  <si>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</si>
  <si>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</si>
  <si>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</si>
  <si>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</si>
  <si>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</si>
  <si>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</si>
  <si>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</si>
  <si>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</si>
  <si>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</si>
  <si>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</si>
  <si>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</si>
  <si>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</si>
  <si>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</si>
  <si>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</si>
  <si>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</si>
  <si>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</si>
  <si>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</si>
  <si>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</si>
  <si>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</si>
  <si>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</si>
  <si>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</si>
  <si>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</si>
  <si>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</si>
  <si>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</si>
  <si>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</si>
  <si>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</si>
  <si>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</si>
  <si>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</si>
  <si>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</si>
  <si>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</si>
  <si>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</si>
  <si>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</si>
  <si>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</si>
  <si>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</si>
  <si>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</si>
  <si>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</si>
  <si>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</si>
  <si>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</si>
  <si>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</si>
  <si>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</si>
  <si>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</si>
  <si>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</si>
  <si>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</si>
  <si>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</si>
  <si>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</si>
  <si>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</si>
  <si>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</si>
  <si>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</si>
  <si>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</si>
  <si>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</si>
  <si>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</si>
  <si>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</si>
  <si>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</si>
  <si>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</si>
  <si>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</si>
  <si>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</si>
  <si>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</si>
  <si>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</si>
  <si>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</si>
  <si>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</si>
  <si>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</si>
  <si>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</si>
  <si>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</si>
  <si>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</si>
  <si>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</si>
  <si>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</si>
  <si>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</si>
  <si>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</si>
  <si>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</si>
  <si>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</si>
  <si>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</si>
  <si>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</si>
  <si>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</si>
  <si>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</si>
  <si>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</si>
  <si>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</si>
  <si>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</si>
  <si>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</si>
  <si>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</si>
  <si>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</si>
  <si>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</si>
  <si>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</si>
  <si>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</si>
  <si>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</si>
  <si>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</si>
  <si>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</si>
  <si>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</si>
  <si>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</si>
  <si>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</si>
  <si>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</si>
  <si>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</si>
  <si>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</si>
  <si>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</si>
  <si>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</si>
  <si>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</si>
  <si>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</si>
  <si>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</si>
  <si>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</si>
  <si>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</si>
  <si>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</si>
  <si>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</si>
  <si>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</si>
  <si>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</si>
  <si>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</si>
  <si>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</si>
  <si>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</si>
  <si>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</si>
  <si>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</si>
  <si>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</si>
  <si>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</si>
  <si>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</si>
  <si>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</si>
  <si>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</si>
  <si>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</si>
  <si>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</si>
  <si>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</si>
  <si>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</si>
  <si>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</si>
  <si>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</si>
  <si>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</si>
  <si>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</si>
  <si>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</si>
  <si>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</si>
  <si>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</si>
  <si>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</si>
  <si>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</si>
  <si>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</si>
  <si>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</si>
  <si>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</si>
  <si>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</si>
  <si>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</si>
  <si>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</si>
  <si>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</si>
  <si>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</si>
  <si>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</si>
  <si>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</si>
  <si>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</si>
  <si>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</si>
  <si>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</si>
  <si>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</si>
  <si>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</si>
  <si>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</si>
  <si>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</si>
  <si>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</si>
  <si>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</si>
  <si>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</si>
  <si>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</si>
  <si>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</si>
  <si>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</si>
  <si>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</si>
  <si>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</si>
  <si>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</si>
  <si>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</si>
  <si>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</si>
  <si>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</si>
  <si>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</si>
  <si>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</si>
  <si>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</si>
  <si>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</si>
  <si>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</si>
  <si>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</si>
  <si>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</si>
  <si>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</si>
  <si>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</si>
  <si>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</si>
  <si>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</si>
  <si>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</si>
  <si>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</si>
  <si>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</si>
  <si>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</si>
  <si>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</si>
  <si>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</si>
  <si>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</si>
  <si>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</si>
  <si>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</si>
  <si>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</si>
  <si>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</si>
  <si>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</si>
  <si>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</si>
  <si>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</si>
  <si>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</si>
  <si>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</si>
  <si>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</si>
  <si>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</si>
  <si>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</si>
  <si>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</si>
  <si>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</si>
  <si>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</si>
  <si>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</si>
  <si>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</si>
  <si>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</si>
  <si>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</si>
  <si>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</si>
  <si>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</si>
  <si>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</si>
  <si>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</si>
  <si>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</si>
  <si>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</si>
  <si>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</si>
  <si>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</si>
  <si>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</si>
  <si>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</si>
  <si>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</si>
  <si>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</si>
  <si>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</si>
  <si>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</si>
  <si>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</si>
  <si>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</si>
  <si>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</si>
  <si>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</si>
  <si>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</si>
  <si>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</si>
  <si>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</si>
  <si>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</si>
  <si>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</si>
  <si>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</si>
  <si>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</si>
  <si>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</si>
  <si>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</si>
  <si>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</si>
  <si>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</si>
  <si>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</si>
  <si>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</si>
  <si>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</si>
  <si>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</si>
  <si>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</si>
  <si>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</si>
  <si>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</si>
  <si>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</si>
  <si>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</si>
  <si>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</si>
  <si>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</si>
  <si>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</si>
  <si>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</si>
  <si>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</si>
  <si>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</si>
  <si>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</si>
  <si>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</si>
  <si>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</si>
  <si>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</si>
  <si>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</si>
  <si>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</si>
  <si>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</si>
  <si>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</si>
  <si>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</si>
  <si>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</si>
  <si>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</si>
  <si>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</si>
  <si>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</si>
  <si>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</si>
  <si>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</si>
  <si>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</si>
  <si>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</si>
  <si>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</si>
  <si>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</si>
  <si>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</si>
  <si>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</si>
  <si>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</si>
  <si>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</si>
  <si>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</si>
  <si>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</si>
  <si>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</si>
  <si>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</si>
  <si>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</si>
  <si>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</si>
  <si>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</si>
  <si>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</si>
  <si>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</si>
  <si>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</si>
  <si>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</si>
  <si>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</si>
  <si>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</si>
  <si>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</si>
  <si>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</si>
  <si>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</si>
  <si>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</si>
  <si>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</si>
  <si>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</si>
  <si>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</si>
  <si>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</si>
  <si>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</si>
  <si>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</si>
  <si>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</si>
  <si>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</si>
  <si>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</si>
  <si>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</si>
  <si>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</si>
  <si>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</si>
  <si>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</si>
  <si>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</si>
  <si>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</si>
  <si>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</si>
  <si>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</si>
  <si>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</si>
  <si>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</si>
  <si>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</si>
  <si>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</si>
  <si>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</si>
  <si>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</si>
  <si>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</si>
  <si>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</si>
  <si>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</si>
  <si>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</si>
  <si>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</si>
  <si>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</si>
  <si>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</si>
  <si>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</si>
  <si>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</si>
  <si>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</si>
  <si>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</si>
  <si>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</si>
  <si>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</si>
  <si>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</si>
  <si>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</si>
  <si>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</si>
  <si>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</si>
  <si>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</si>
  <si>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</si>
  <si>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</si>
  <si>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</si>
  <si>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</si>
  <si>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</si>
  <si>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</si>
  <si>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</si>
  <si>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</si>
  <si>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</si>
  <si>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</si>
  <si>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</si>
  <si>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</si>
  <si>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</si>
  <si>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</si>
  <si>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</si>
  <si>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</si>
  <si>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</si>
  <si>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</si>
  <si>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</si>
  <si>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</si>
  <si>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</si>
  <si>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</si>
  <si>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</si>
  <si>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</si>
  <si>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</si>
  <si>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</si>
  <si>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</si>
  <si>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</si>
  <si>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</si>
  <si>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</si>
  <si>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</si>
  <si>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</si>
  <si>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</si>
  <si>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</si>
  <si>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</si>
  <si>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</si>
  <si>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</si>
  <si>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</si>
  <si>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</si>
  <si>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</si>
  <si>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</si>
  <si>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</si>
  <si>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</si>
  <si>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</si>
  <si>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</si>
  <si>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</si>
  <si>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</si>
  <si>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</si>
  <si>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</si>
  <si>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</si>
  <si>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</si>
  <si>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</si>
  <si>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</si>
  <si>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</si>
  <si>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</si>
  <si>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</si>
  <si>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</si>
  <si>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</si>
  <si>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</si>
  <si>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</si>
  <si>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</si>
  <si>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</si>
  <si>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</si>
  <si>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</si>
  <si>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</si>
  <si>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</si>
  <si>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</si>
  <si>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</si>
  <si>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</si>
  <si>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</si>
  <si>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</si>
  <si>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</si>
  <si>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</si>
  <si>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</si>
  <si>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</si>
  <si>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</si>
  <si>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</si>
  <si>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</si>
  <si>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</si>
  <si>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</si>
  <si>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</si>
  <si>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</si>
  <si>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</si>
  <si>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</si>
  <si>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</si>
  <si>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</si>
  <si>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</si>
  <si>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</si>
  <si>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</si>
  <si>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</si>
  <si>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</si>
  <si>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</si>
  <si>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</si>
  <si>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</si>
  <si>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</si>
  <si>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</si>
  <si>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</si>
  <si>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</si>
  <si>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</si>
  <si>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</si>
  <si>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</si>
  <si>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</si>
  <si>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</si>
  <si>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</si>
  <si>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</si>
  <si>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</si>
  <si>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</si>
  <si>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</si>
  <si>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</si>
  <si>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</si>
  <si>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</si>
  <si>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</si>
  <si>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</si>
  <si>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</si>
  <si>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</si>
  <si>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</si>
  <si>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</si>
  <si>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</si>
  <si>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</si>
  <si>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</si>
  <si>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</si>
  <si>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</si>
  <si>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</si>
  <si>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</si>
  <si>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</si>
  <si>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</si>
  <si>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</si>
  <si>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</si>
  <si>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</si>
  <si>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</si>
  <si>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</si>
  <si>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</si>
  <si>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</si>
  <si>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</si>
  <si>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</si>
  <si>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</si>
  <si>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</si>
  <si>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</si>
  <si>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</si>
  <si>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</si>
  <si>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</si>
  <si>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</si>
  <si>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</si>
  <si>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</si>
  <si>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</si>
  <si>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</si>
  <si>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</si>
  <si>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</si>
  <si>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</si>
  <si>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</si>
  <si>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</si>
  <si>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</si>
  <si>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</si>
  <si>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</si>
  <si>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</si>
  <si>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</si>
  <si>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</si>
  <si>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</si>
  <si>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</si>
  <si>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</si>
  <si>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</si>
  <si>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</si>
  <si>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</si>
  <si>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</si>
  <si>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</si>
  <si>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</si>
  <si>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</si>
  <si>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</si>
  <si>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</si>
  <si>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</si>
  <si>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</si>
  <si>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</si>
  <si>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</si>
  <si>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</si>
  <si>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</si>
  <si>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</si>
  <si>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</si>
  <si>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</si>
  <si>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</si>
  <si>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</si>
  <si>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</si>
  <si>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</si>
  <si>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</si>
  <si>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</si>
  <si>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</si>
  <si>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</si>
  <si>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</si>
  <si>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</si>
  <si>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</si>
  <si>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</si>
  <si>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</si>
  <si>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</si>
  <si>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</si>
  <si>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</si>
  <si>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</si>
  <si>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</si>
  <si>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</si>
  <si>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</si>
  <si>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</si>
  <si>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</si>
  <si>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</si>
  <si>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</si>
  <si>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</si>
  <si>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</si>
  <si>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</si>
  <si>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</si>
  <si>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</si>
  <si>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</si>
  <si>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</si>
  <si>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</si>
  <si>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</si>
  <si>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</si>
  <si>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</si>
  <si>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</si>
  <si>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</si>
  <si>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</si>
  <si>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</si>
  <si>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</si>
  <si>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</si>
  <si>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</si>
  <si>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</si>
  <si>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</si>
  <si>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</si>
  <si>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</si>
  <si>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</si>
  <si>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</si>
  <si>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</si>
  <si>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</si>
  <si>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</si>
  <si>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</si>
  <si>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</si>
  <si>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</si>
  <si>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</si>
  <si>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</si>
  <si>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</si>
  <si>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</si>
  <si>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</si>
  <si>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</si>
  <si>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</si>
  <si>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</si>
  <si>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</si>
  <si>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</si>
  <si>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</si>
  <si>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</si>
  <si>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</si>
  <si>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</si>
  <si>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</si>
  <si>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</si>
  <si>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</si>
  <si>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</si>
  <si>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</si>
  <si>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</si>
  <si>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</si>
  <si>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</si>
  <si>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</si>
  <si>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</si>
  <si>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</si>
  <si>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</si>
  <si>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</si>
  <si>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</si>
  <si>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</si>
  <si>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</si>
  <si>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</si>
  <si>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</si>
  <si>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</si>
  <si>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</si>
  <si>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</si>
  <si>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</si>
  <si>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</si>
  <si>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</si>
  <si>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</si>
  <si>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</si>
  <si>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</si>
  <si>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</si>
  <si>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</si>
  <si>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</si>
  <si>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</si>
  <si>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</si>
  <si>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</si>
  <si>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</si>
  <si>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</si>
  <si>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</si>
  <si>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</si>
  <si>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</si>
  <si>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</si>
  <si>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</si>
  <si>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</si>
  <si>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</si>
  <si>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</si>
  <si>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</si>
  <si>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</si>
  <si>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</si>
  <si>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</si>
  <si>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</si>
  <si>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</si>
  <si>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</si>
  <si>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</si>
  <si>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</si>
  <si>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</si>
  <si>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</si>
  <si>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</si>
  <si>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</si>
  <si>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</si>
  <si>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</si>
  <si>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</si>
  <si>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</si>
  <si>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</si>
  <si>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</si>
  <si>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</si>
  <si>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</si>
  <si>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</si>
  <si>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</si>
  <si>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</si>
  <si>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</si>
  <si>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</si>
  <si>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</si>
  <si>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</si>
  <si>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</si>
  <si>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</si>
  <si>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</si>
  <si>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</si>
  <si>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</si>
  <si>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</si>
  <si>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</si>
  <si>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</si>
  <si>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</si>
  <si>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</si>
  <si>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</si>
  <si>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</si>
  <si>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</si>
  <si>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</si>
  <si>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</si>
  <si>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</si>
  <si>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</si>
  <si>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</si>
  <si>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</si>
  <si>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</si>
  <si>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</si>
  <si>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</si>
  <si>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</si>
  <si>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</si>
  <si>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</si>
  <si>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</si>
  <si>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</si>
  <si>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</si>
  <si>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</si>
  <si>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</si>
  <si>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</si>
  <si>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</si>
  <si>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</si>
  <si>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</si>
  <si>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</si>
  <si>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</si>
  <si>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</si>
  <si>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</si>
  <si>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</si>
  <si>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</si>
  <si>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</si>
  <si>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</si>
  <si>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</si>
  <si>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</si>
  <si>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</si>
  <si>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</si>
  <si>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</si>
  <si>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</si>
  <si>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</si>
  <si>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</si>
  <si>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</si>
  <si>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</si>
  <si>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</si>
  <si>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</si>
  <si>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</si>
  <si>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</si>
  <si>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</si>
  <si>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</si>
  <si>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</si>
  <si>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</si>
  <si>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</si>
  <si>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</si>
  <si>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</si>
  <si>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</si>
  <si>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</si>
  <si>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</si>
  <si>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</si>
  <si>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</si>
  <si>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</si>
  <si>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</si>
  <si>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</si>
  <si>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</si>
  <si>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</si>
  <si>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</si>
  <si>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</si>
  <si>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</si>
  <si>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</si>
  <si>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</si>
  <si>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</si>
  <si>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</si>
  <si>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</si>
  <si>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</si>
  <si>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</si>
  <si>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</si>
  <si>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</si>
  <si>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</si>
  <si>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</si>
  <si>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</si>
  <si>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</si>
  <si>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</si>
  <si>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</si>
  <si>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</si>
  <si>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</si>
  <si>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</si>
  <si>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</si>
  <si>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</si>
  <si>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</si>
  <si>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</si>
  <si>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</si>
  <si>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</si>
  <si>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</si>
  <si>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</si>
  <si>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</si>
  <si>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</si>
  <si>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</si>
  <si>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</si>
  <si>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</si>
  <si>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</si>
  <si>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</si>
  <si>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</si>
  <si>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</si>
  <si>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</si>
  <si>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</si>
  <si>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</si>
  <si>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</si>
  <si>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</si>
  <si>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</si>
  <si>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</si>
  <si>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</si>
  <si>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</si>
  <si>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</si>
  <si>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</si>
  <si>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</si>
  <si>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</si>
  <si>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</si>
  <si>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</si>
  <si>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</si>
  <si>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</si>
  <si>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</si>
  <si>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</si>
  <si>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</si>
  <si>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</si>
  <si>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</si>
  <si>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</si>
  <si>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</si>
  <si>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</si>
  <si>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</si>
  <si>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</si>
  <si>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</si>
  <si>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</si>
  <si>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</si>
  <si>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</si>
  <si>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</si>
  <si>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</si>
  <si>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</si>
  <si>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</si>
  <si>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</si>
  <si>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</si>
  <si>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</si>
  <si>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</si>
  <si>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</si>
  <si>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</si>
  <si>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</si>
  <si>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</si>
  <si>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</si>
  <si>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</si>
  <si>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</si>
  <si>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</si>
  <si>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</si>
  <si>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</si>
  <si>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</si>
  <si>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</si>
  <si>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</si>
  <si>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</si>
  <si>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</si>
  <si>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</si>
  <si>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</si>
  <si>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</si>
  <si>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</si>
  <si>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</si>
  <si>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</si>
  <si>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</si>
  <si>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</si>
  <si>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</si>
  <si>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</si>
  <si>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</si>
  <si>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</si>
  <si>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</si>
  <si>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</si>
  <si>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</si>
  <si>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</si>
  <si>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</si>
  <si>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</si>
  <si>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</si>
  <si>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</si>
  <si>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</si>
  <si>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</si>
  <si>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</si>
  <si>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</si>
  <si>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</si>
  <si>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</si>
  <si>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</si>
  <si>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</si>
  <si>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</si>
  <si>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</si>
  <si>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</si>
  <si>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</si>
  <si>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</si>
  <si>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</si>
  <si>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</si>
  <si>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</si>
  <si>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</si>
  <si>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</si>
  <si>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</si>
  <si>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</si>
  <si>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</si>
  <si>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</si>
  <si>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</si>
  <si>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</si>
  <si>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</si>
  <si>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</si>
  <si>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</si>
  <si>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</si>
  <si>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</si>
  <si>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</si>
  <si>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</si>
  <si>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</si>
  <si>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</si>
  <si>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</si>
  <si>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</si>
  <si>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</si>
  <si>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</si>
  <si>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</si>
  <si>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</si>
  <si>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</si>
  <si>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</si>
  <si>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</si>
  <si>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</si>
  <si>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</si>
  <si>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</si>
  <si>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</si>
  <si>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</si>
  <si>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</si>
  <si>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</si>
  <si>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</si>
  <si>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</si>
  <si>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</si>
  <si>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</si>
  <si>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</si>
  <si>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</si>
  <si>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</si>
  <si>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</si>
  <si>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</si>
  <si>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</si>
  <si>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</si>
  <si>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</si>
  <si>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</si>
  <si>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</si>
  <si>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</si>
  <si>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</si>
  <si>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</si>
  <si>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</si>
  <si>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</si>
  <si>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</si>
  <si>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</si>
  <si>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</si>
  <si>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</si>
  <si>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</si>
  <si>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</si>
  <si>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</si>
  <si>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</si>
  <si>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</si>
  <si>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</si>
  <si>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</si>
  <si>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</si>
  <si>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</si>
  <si>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</si>
  <si>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</si>
  <si>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</si>
  <si>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</si>
  <si>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</si>
  <si>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</si>
  <si>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</si>
  <si>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</si>
  <si>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</si>
  <si>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</si>
  <si>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</si>
  <si>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</si>
  <si>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</si>
  <si>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</si>
  <si>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</si>
  <si>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</si>
  <si>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</si>
  <si>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</si>
  <si>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</si>
  <si>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</si>
  <si>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</si>
  <si>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</si>
  <si>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</si>
  <si>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</si>
  <si>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</si>
  <si>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</si>
  <si>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</si>
  <si>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</si>
  <si>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</si>
  <si>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</si>
  <si>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</si>
  <si>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</si>
  <si>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</si>
  <si>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</si>
  <si>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</si>
  <si>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</si>
  <si>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</si>
  <si>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</si>
  <si>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</si>
  <si>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</si>
  <si>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</si>
  <si>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</si>
  <si>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</si>
  <si>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</si>
  <si>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</si>
  <si>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</si>
  <si>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</si>
  <si>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</si>
  <si>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</si>
  <si>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</si>
  <si>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</si>
  <si>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</si>
  <si>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</si>
  <si>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</si>
  <si>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</si>
  <si>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</si>
  <si>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</si>
  <si>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</si>
  <si>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</si>
  <si>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</si>
  <si>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</si>
  <si>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</si>
  <si>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</si>
  <si>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</si>
  <si>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</si>
  <si>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</si>
  <si>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</si>
  <si>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</si>
  <si>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</si>
  <si>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</si>
  <si>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</si>
  <si>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</si>
  <si>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</si>
  <si>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</si>
  <si>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</si>
  <si>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</si>
  <si>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</si>
  <si>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</si>
  <si>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</si>
  <si>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</si>
  <si>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</si>
  <si>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</si>
  <si>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</si>
  <si>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</si>
  <si>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</si>
  <si>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</si>
  <si>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</si>
  <si>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</si>
  <si>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</si>
  <si>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</si>
  <si>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</si>
  <si>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</si>
  <si>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</si>
  <si>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</si>
  <si>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</si>
  <si>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</si>
  <si>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</si>
  <si>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</si>
  <si>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</si>
  <si>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</si>
  <si>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</si>
  <si>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</si>
  <si>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</si>
  <si>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</si>
  <si>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</si>
  <si>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</si>
  <si>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</si>
  <si>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</si>
  <si>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</si>
  <si>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</si>
  <si>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</si>
  <si>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</si>
  <si>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</si>
  <si>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</si>
  <si>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</si>
  <si>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</si>
  <si>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</si>
  <si>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</si>
  <si>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</si>
  <si>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</si>
  <si>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</si>
  <si>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</si>
  <si>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</si>
  <si>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</si>
  <si>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</si>
  <si>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</si>
  <si>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</si>
  <si>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</si>
  <si>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</si>
  <si>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</si>
  <si>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</si>
  <si>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</si>
  <si>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</si>
  <si>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</si>
  <si>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</si>
  <si>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</si>
  <si>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</si>
  <si>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</si>
  <si>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</si>
  <si>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</si>
  <si>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</si>
  <si>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</si>
  <si>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</si>
  <si>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</si>
  <si>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</si>
  <si>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</si>
  <si>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</si>
  <si>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</si>
  <si>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</si>
  <si>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</si>
  <si>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</si>
  <si>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</si>
  <si>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</si>
  <si>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</si>
  <si>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</si>
  <si>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</si>
  <si>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</si>
  <si>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</si>
  <si>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</si>
  <si>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</si>
  <si>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</si>
  <si>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</si>
  <si>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</si>
  <si>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</si>
  <si>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</si>
  <si>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</si>
  <si>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</si>
  <si>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</si>
  <si>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</si>
  <si>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</si>
  <si>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</si>
  <si>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</si>
  <si>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</si>
  <si>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</si>
  <si>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</si>
  <si>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</si>
  <si>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</si>
  <si>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</si>
  <si>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</si>
  <si>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</si>
  <si>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</si>
  <si>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</si>
  <si>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</si>
  <si>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</si>
  <si>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</si>
  <si>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</si>
  <si>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</si>
  <si>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</si>
  <si>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</si>
  <si>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</si>
  <si>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</si>
  <si>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</si>
  <si>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</si>
  <si>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</si>
  <si>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</si>
  <si>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</si>
  <si>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</si>
  <si>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</si>
  <si>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</si>
  <si>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</si>
  <si>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</si>
  <si>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</si>
  <si>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</si>
  <si>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</si>
  <si>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</si>
  <si>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</si>
  <si>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</si>
  <si>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</si>
  <si>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</si>
  <si>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</si>
  <si>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</si>
  <si>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</si>
  <si>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</si>
  <si>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</si>
  <si>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</si>
  <si>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</si>
  <si>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</si>
  <si>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</si>
  <si>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</si>
  <si>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</si>
  <si>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</si>
  <si>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</si>
  <si>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</si>
  <si>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</si>
  <si>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</si>
  <si>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</si>
  <si>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</si>
  <si>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</si>
  <si>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</si>
  <si>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</si>
  <si>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</si>
  <si>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</si>
  <si>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</si>
  <si>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</si>
  <si>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</si>
  <si>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</si>
  <si>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</si>
  <si>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</si>
  <si>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</si>
  <si>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</si>
  <si>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</si>
  <si>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</si>
  <si>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</si>
  <si>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</si>
  <si>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</si>
  <si>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</si>
  <si>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</si>
  <si>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</si>
  <si>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</si>
  <si>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</si>
  <si>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</si>
  <si>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</si>
  <si>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</si>
  <si>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</si>
  <si>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</si>
  <si>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</si>
  <si>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</si>
  <si>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</si>
  <si>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</si>
  <si>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</si>
  <si>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</si>
  <si>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</si>
  <si>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</si>
  <si>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</si>
  <si>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</si>
  <si>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</si>
  <si>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</si>
  <si>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</si>
  <si>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</si>
  <si>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</si>
  <si>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</si>
  <si>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</si>
  <si>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</si>
  <si>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</si>
  <si>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</si>
  <si>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</si>
  <si>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</si>
  <si>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</si>
  <si>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</si>
  <si>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</si>
  <si>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</si>
  <si>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</si>
  <si>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</si>
  <si>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</si>
  <si>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</si>
  <si>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</si>
  <si>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</si>
  <si>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</si>
  <si>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</si>
  <si>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</si>
  <si>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</si>
  <si>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</si>
  <si>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</si>
  <si>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</si>
  <si>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</si>
  <si>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</si>
  <si>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</si>
  <si>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</si>
  <si>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</si>
  <si>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</si>
  <si>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</si>
  <si>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</si>
  <si>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</si>
  <si>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</si>
  <si>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</si>
  <si>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</si>
  <si>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</si>
  <si>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</si>
  <si>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</si>
  <si>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</si>
  <si>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</si>
  <si>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</si>
  <si>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</si>
  <si>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</si>
  <si>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</si>
  <si>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</si>
  <si>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</si>
  <si>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</si>
  <si>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</si>
  <si>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</si>
  <si>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</si>
  <si>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</si>
  <si>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</si>
  <si>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</si>
  <si>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</si>
  <si>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</si>
  <si>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</si>
  <si>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</si>
  <si>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</si>
  <si>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</si>
  <si>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</si>
  <si>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</si>
  <si>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</si>
  <si>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</si>
  <si>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</si>
  <si>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</si>
  <si>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</si>
  <si>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</si>
  <si>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</si>
  <si>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</si>
  <si>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</si>
  <si>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</si>
  <si>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</si>
  <si>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</si>
  <si>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</si>
  <si>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</si>
  <si>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</si>
  <si>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</si>
  <si>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</si>
  <si>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</si>
  <si>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</si>
  <si>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</si>
  <si>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</si>
  <si>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</si>
  <si>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</si>
  <si>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</si>
  <si>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</si>
  <si>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</si>
  <si>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</si>
  <si>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</si>
  <si>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</si>
  <si>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</si>
  <si>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</si>
  <si>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</si>
  <si>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</si>
  <si>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</si>
  <si>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</si>
  <si>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</si>
  <si>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</si>
  <si>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</si>
  <si>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</si>
  <si>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</si>
  <si>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</si>
  <si>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</si>
  <si>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</si>
  <si>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</si>
  <si>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</si>
  <si>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</si>
  <si>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</si>
  <si>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</si>
  <si>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</si>
  <si>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</si>
  <si>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</si>
  <si>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</si>
  <si>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</si>
  <si>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</si>
  <si>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</si>
  <si>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</si>
  <si>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</si>
  <si>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</si>
  <si>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</si>
  <si>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</si>
  <si>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</si>
  <si>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</si>
  <si>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</si>
  <si>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</si>
  <si>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</si>
  <si>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</si>
  <si>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</si>
  <si>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</si>
  <si>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</si>
  <si>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</si>
  <si>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</si>
  <si>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</si>
  <si>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</si>
  <si>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</si>
  <si>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</si>
  <si>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</si>
  <si>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</si>
  <si>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</si>
  <si>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</si>
  <si>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</si>
  <si>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</si>
  <si>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</si>
  <si>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</si>
  <si>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</si>
  <si>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</si>
  <si>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</si>
  <si>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</si>
  <si>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</si>
  <si>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</si>
  <si>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</si>
  <si>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</si>
  <si>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</si>
  <si>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</si>
  <si>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</si>
  <si>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</si>
  <si>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</si>
  <si>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</si>
  <si>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</si>
  <si>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</si>
  <si>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</si>
  <si>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</si>
  <si>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</si>
  <si>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</si>
  <si>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</si>
  <si>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</si>
  <si>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</si>
  <si>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</si>
  <si>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</si>
  <si>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</si>
  <si>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</si>
  <si>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</si>
  <si>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</si>
  <si>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</si>
  <si>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</si>
  <si>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</si>
  <si>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</si>
  <si>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</si>
  <si>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</si>
  <si>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</si>
  <si>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</si>
  <si>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</si>
  <si>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</si>
  <si>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</si>
  <si>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</si>
  <si>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</si>
  <si>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</si>
  <si>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</si>
  <si>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</si>
  <si>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</si>
  <si>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</si>
  <si>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</si>
  <si>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</si>
  <si>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</si>
  <si>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</si>
  <si>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</si>
  <si>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</si>
  <si>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</si>
  <si>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</si>
  <si>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</si>
  <si>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</si>
  <si>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</si>
  <si>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</si>
  <si>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</si>
  <si>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</si>
  <si>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</si>
  <si>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</si>
  <si>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</si>
  <si>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</si>
  <si>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</si>
  <si>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</si>
  <si>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</si>
  <si>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</si>
  <si>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</si>
  <si>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</si>
  <si>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</si>
  <si>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</si>
  <si>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</si>
  <si>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</si>
  <si>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</si>
  <si>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</si>
  <si>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</si>
  <si>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</si>
  <si>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</si>
  <si>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</si>
  <si>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</si>
  <si>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</si>
  <si>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</si>
  <si>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</si>
  <si>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</si>
  <si>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</si>
  <si>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</si>
  <si>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</si>
  <si>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</si>
  <si>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</si>
  <si>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</si>
  <si>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</si>
  <si>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</si>
  <si>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</si>
  <si>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</si>
  <si>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</si>
  <si>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</si>
  <si>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</si>
  <si>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</si>
  <si>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</si>
  <si>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</si>
  <si>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</si>
  <si>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</si>
  <si>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</si>
  <si>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</si>
  <si>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</si>
  <si>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</si>
  <si>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</si>
  <si>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</si>
  <si>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</si>
  <si>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</si>
  <si>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</si>
  <si>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</si>
  <si>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</si>
  <si>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</si>
  <si>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</si>
  <si>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</si>
  <si>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</si>
  <si>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</si>
  <si>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</si>
  <si>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</si>
  <si>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</si>
  <si>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</si>
  <si>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</si>
  <si>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</si>
  <si>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</si>
  <si>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</si>
  <si>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</si>
  <si>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</si>
  <si>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</si>
  <si>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</si>
  <si>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</si>
  <si>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</si>
  <si>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</si>
  <si>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</si>
  <si>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</si>
  <si>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</si>
  <si>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</si>
  <si>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</si>
  <si>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</si>
  <si>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</si>
  <si>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</si>
  <si>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</si>
  <si>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</si>
  <si>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</si>
  <si>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</si>
  <si>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</si>
  <si>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</si>
  <si>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</si>
  <si>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</si>
  <si>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</si>
  <si>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</si>
  <si>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</si>
  <si>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</si>
  <si>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</si>
  <si>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</si>
  <si>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</si>
  <si>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</si>
  <si>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</si>
  <si>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</si>
  <si>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</si>
  <si>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</si>
  <si>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</si>
  <si>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</si>
  <si>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</si>
  <si>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</si>
  <si>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</si>
  <si>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</si>
  <si>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</si>
  <si>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</si>
  <si>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</si>
  <si>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</si>
  <si>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</si>
  <si>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</si>
  <si>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</si>
  <si>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</si>
  <si>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</si>
  <si>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</si>
  <si>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</si>
  <si>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</si>
  <si>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</si>
  <si>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</si>
  <si>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</si>
  <si>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</si>
  <si>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</si>
  <si>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</si>
  <si>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</si>
  <si>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</si>
  <si>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</si>
  <si>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</si>
  <si>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</si>
  <si>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</si>
  <si>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</si>
  <si>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</si>
  <si>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</si>
  <si>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</si>
  <si>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</si>
  <si>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</si>
  <si>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</si>
  <si>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</si>
  <si>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</si>
  <si>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</si>
  <si>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</si>
  <si>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</si>
  <si>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</si>
  <si>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</si>
  <si>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</si>
  <si>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</si>
  <si>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</si>
  <si>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</si>
  <si>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</si>
  <si>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</si>
  <si>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</si>
  <si>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</si>
  <si>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</si>
  <si>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</si>
  <si>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</si>
  <si>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</si>
  <si>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</si>
  <si>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</si>
  <si>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</si>
  <si>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</si>
  <si>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</si>
  <si>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</si>
  <si>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</si>
  <si>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</si>
  <si>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</si>
  <si>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</si>
  <si>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</si>
  <si>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</si>
  <si>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</si>
  <si>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</si>
  <si>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</si>
  <si>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</si>
  <si>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</si>
  <si>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</si>
  <si>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</si>
  <si>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</si>
  <si>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</si>
  <si>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</si>
  <si>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</si>
  <si>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</si>
  <si>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</si>
  <si>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</si>
  <si>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</si>
  <si>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</si>
  <si>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</si>
  <si>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</si>
  <si>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</si>
  <si>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</si>
  <si>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</si>
  <si>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</si>
  <si>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</si>
  <si>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</si>
  <si>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</si>
  <si>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</si>
  <si>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</si>
  <si>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</si>
  <si>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</si>
  <si>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</si>
  <si>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</si>
  <si>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</si>
  <si>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</si>
  <si>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</si>
  <si>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</si>
  <si>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</si>
  <si>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</si>
  <si>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</si>
  <si>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</si>
  <si>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</si>
  <si>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</si>
  <si>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</si>
  <si>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</si>
  <si>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</si>
  <si>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</si>
  <si>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</si>
  <si>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</si>
  <si>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</si>
  <si>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</si>
  <si>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</si>
  <si>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</si>
  <si>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</si>
  <si>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</si>
  <si>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</si>
  <si>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</si>
  <si>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</si>
  <si>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</si>
  <si>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</si>
  <si>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</si>
  <si>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</si>
  <si>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</si>
  <si>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</si>
  <si>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</si>
  <si>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</si>
  <si>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</si>
  <si>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</si>
  <si>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</si>
  <si>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</si>
  <si>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</si>
  <si>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</si>
  <si>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</si>
  <si>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</si>
  <si>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</si>
  <si>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</si>
  <si>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</si>
  <si>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</si>
  <si>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</si>
  <si>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</si>
  <si>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</si>
  <si>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</si>
  <si>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</si>
  <si>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</si>
  <si>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</si>
  <si>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</si>
  <si>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</si>
  <si>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</si>
  <si>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</si>
  <si>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</si>
  <si>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</si>
  <si>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</si>
  <si>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</si>
  <si>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</si>
  <si>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</si>
  <si>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</si>
  <si>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</si>
  <si>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</si>
  <si>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</si>
  <si>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</si>
  <si>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</si>
  <si>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</si>
  <si>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</si>
  <si>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</si>
  <si>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</si>
  <si>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</si>
  <si>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</si>
  <si>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</si>
  <si>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</si>
  <si>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</si>
  <si>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</si>
  <si>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</si>
  <si>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</si>
  <si>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</si>
  <si>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</si>
  <si>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</si>
  <si>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</si>
  <si>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</si>
  <si>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</si>
  <si>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</si>
  <si>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</si>
  <si>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</si>
  <si>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</si>
  <si>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</si>
  <si>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</si>
  <si>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</si>
  <si>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</si>
  <si>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</si>
  <si>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</si>
  <si>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</si>
  <si>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</si>
  <si>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</si>
  <si>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</si>
  <si>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</si>
  <si>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</si>
  <si>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</si>
  <si>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</si>
  <si>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</si>
  <si>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</si>
  <si>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</si>
  <si>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</si>
  <si>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</si>
  <si>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</si>
  <si>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</si>
  <si>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</si>
  <si>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</si>
  <si>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</si>
  <si>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</si>
  <si>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</si>
  <si>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</si>
  <si>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</si>
  <si>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</si>
  <si>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</si>
  <si>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</si>
  <si>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</si>
  <si>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</si>
  <si>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</si>
  <si>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</si>
  <si>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</si>
  <si>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</si>
  <si>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</si>
  <si>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</si>
  <si>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</si>
  <si>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</si>
  <si>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</si>
  <si>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</si>
  <si>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</si>
  <si>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</si>
  <si>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</si>
  <si>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</si>
  <si>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</si>
  <si>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</si>
  <si>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</si>
  <si>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</si>
  <si>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</si>
  <si>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</si>
  <si>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</si>
  <si>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</si>
  <si>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</si>
  <si>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</si>
  <si>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</si>
  <si>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</si>
  <si>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</si>
  <si>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</si>
  <si>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</si>
  <si>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</si>
  <si>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</si>
  <si>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</si>
  <si>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</si>
  <si>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</si>
  <si>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</si>
  <si>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</si>
  <si>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</si>
  <si>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</si>
  <si>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</si>
  <si>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</si>
  <si>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</si>
  <si>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</si>
  <si>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</si>
  <si>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</si>
  <si>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</si>
  <si>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</si>
  <si>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</si>
  <si>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</si>
  <si>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</si>
  <si>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</si>
  <si>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</si>
  <si>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</si>
  <si>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</si>
  <si>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</si>
  <si>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</si>
  <si>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</si>
  <si>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</si>
  <si>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</si>
  <si>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</si>
  <si>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</si>
  <si>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</si>
  <si>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</si>
  <si>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</si>
  <si>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</si>
  <si>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</si>
  <si>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</si>
  <si>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</si>
  <si>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</si>
  <si>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</si>
  <si>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</si>
  <si>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</si>
  <si>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</si>
  <si>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</si>
  <si>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</si>
  <si>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</si>
  <si>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</si>
  <si>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</si>
  <si>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</si>
  <si>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</si>
  <si>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</si>
  <si>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</si>
  <si>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</si>
  <si>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</si>
  <si>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</si>
  <si>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</si>
  <si>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</si>
  <si>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</si>
  <si>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</si>
  <si>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</si>
  <si>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</si>
  <si>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</si>
  <si>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</si>
  <si>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</si>
  <si>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</si>
  <si>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</si>
  <si>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</si>
  <si>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</si>
  <si>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</si>
  <si>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</si>
  <si>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</si>
  <si>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</si>
  <si>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</si>
  <si>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</si>
  <si>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</si>
  <si>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</si>
  <si>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</si>
  <si>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</si>
  <si>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</si>
  <si>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</si>
  <si>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</si>
  <si>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</si>
  <si>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</si>
  <si>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</si>
  <si>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</si>
  <si>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</si>
  <si>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</si>
  <si>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</si>
  <si>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</si>
  <si>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</si>
  <si>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</si>
  <si>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</si>
  <si>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</si>
  <si>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</si>
  <si>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</si>
  <si>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</si>
  <si>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</si>
  <si>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</si>
  <si>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</si>
  <si>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</si>
  <si>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</si>
  <si>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</si>
  <si>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</si>
  <si>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</si>
  <si>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</si>
  <si>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</si>
  <si>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</si>
  <si>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</si>
  <si>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</si>
  <si>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</si>
  <si>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</si>
  <si>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</si>
  <si>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</si>
  <si>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</si>
  <si>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</si>
  <si>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</si>
  <si>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</si>
  <si>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</si>
  <si>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</si>
  <si>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</si>
  <si>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</si>
  <si>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</si>
  <si>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</si>
  <si>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</si>
  <si>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</si>
  <si>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</si>
  <si>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</si>
  <si>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</si>
  <si>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</si>
  <si>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</si>
  <si>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</si>
  <si>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</si>
  <si>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</si>
  <si>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</si>
  <si>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</si>
  <si>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</si>
  <si>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</si>
  <si>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</si>
  <si>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</si>
  <si>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</si>
  <si>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</si>
  <si>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</si>
  <si>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</si>
  <si>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</si>
  <si>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</si>
  <si>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</si>
  <si>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</si>
  <si>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</si>
  <si>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</si>
  <si>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</si>
  <si>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</si>
  <si>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</si>
  <si>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</si>
  <si>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</si>
  <si>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</si>
  <si>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</si>
  <si>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</si>
  <si>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</si>
  <si>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</si>
  <si>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</si>
  <si>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</si>
  <si>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</si>
  <si>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</si>
  <si>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</si>
  <si>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</si>
  <si>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</si>
  <si>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</si>
  <si>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</si>
  <si>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</si>
  <si>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</si>
  <si>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</si>
  <si>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</si>
  <si>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</si>
  <si>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</si>
  <si>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</si>
  <si>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</si>
  <si>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</si>
  <si>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</si>
  <si>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</si>
  <si>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</si>
  <si>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</si>
  <si>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</si>
  <si>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</si>
  <si>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</si>
  <si>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</si>
  <si>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</si>
  <si>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</si>
  <si>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</si>
  <si>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</si>
  <si>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</si>
  <si>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</si>
  <si>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</si>
  <si>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</si>
  <si>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</si>
  <si>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</si>
  <si>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</si>
  <si>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</si>
  <si>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</si>
  <si>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</si>
  <si>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</si>
  <si>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</si>
  <si>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</si>
  <si>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</si>
  <si>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</si>
  <si>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</si>
  <si>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</si>
  <si>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</si>
  <si>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</si>
  <si>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</si>
  <si>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</si>
  <si>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</si>
  <si>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</si>
  <si>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</si>
  <si>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</si>
  <si>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</si>
  <si>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</si>
  <si>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</si>
  <si>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</si>
  <si>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</si>
  <si>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</si>
  <si>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</si>
  <si>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</si>
  <si>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</si>
  <si>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</si>
  <si>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</si>
  <si>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</si>
  <si>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</si>
  <si>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</si>
  <si>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</si>
  <si>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</si>
  <si>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</si>
  <si>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</si>
  <si>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</si>
  <si>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</si>
  <si>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</si>
  <si>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</si>
  <si>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</si>
  <si>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</si>
  <si>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</si>
  <si>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</si>
  <si>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</si>
  <si>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</si>
  <si>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</si>
  <si>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</si>
  <si>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</si>
  <si>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</si>
  <si>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</si>
  <si>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</si>
  <si>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</si>
  <si>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</si>
  <si>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</si>
  <si>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</si>
  <si>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</si>
  <si>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</si>
  <si>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</si>
  <si>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</si>
  <si>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</si>
  <si>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</si>
  <si>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</si>
  <si>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</si>
  <si>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</si>
  <si>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</si>
  <si>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</si>
  <si>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</si>
  <si>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</si>
  <si>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</si>
  <si>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</si>
  <si>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</si>
  <si>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</si>
  <si>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</si>
  <si>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</si>
  <si>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</si>
  <si>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</si>
  <si>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</si>
  <si>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</si>
  <si>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</si>
  <si>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</si>
  <si>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</si>
  <si>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</si>
  <si>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</si>
  <si>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</si>
  <si>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</si>
  <si>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</si>
  <si>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</si>
  <si>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</si>
  <si>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</si>
  <si>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</si>
  <si>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</si>
  <si>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</si>
  <si>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</si>
  <si>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</si>
  <si>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</si>
  <si>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</si>
  <si>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</si>
  <si>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</si>
  <si>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</si>
  <si>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</si>
  <si>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</si>
  <si>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</si>
  <si>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</si>
  <si>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</si>
  <si>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</si>
  <si>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</si>
  <si>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</si>
  <si>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</si>
  <si>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</si>
  <si>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</si>
  <si>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</si>
  <si>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</si>
  <si>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</si>
  <si>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</si>
  <si>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</si>
  <si>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</si>
  <si>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</si>
  <si>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</si>
  <si>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</si>
  <si>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</si>
  <si>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</si>
  <si>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</si>
  <si>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</si>
  <si>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</si>
  <si>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</si>
  <si>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</si>
  <si>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</si>
  <si>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</si>
  <si>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</si>
  <si>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</si>
  <si>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</si>
  <si>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</si>
  <si>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</si>
  <si>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</si>
  <si>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</si>
  <si>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</si>
  <si>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</si>
  <si>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</si>
  <si>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</si>
  <si>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</si>
  <si>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</si>
  <si>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</si>
  <si>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</si>
  <si>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</si>
  <si>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</si>
  <si>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</si>
  <si>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</si>
  <si>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</si>
  <si>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</si>
  <si>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</si>
  <si>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</si>
  <si>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</si>
  <si>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</si>
  <si>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</si>
  <si>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</si>
  <si>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</si>
  <si>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</si>
  <si>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</si>
  <si>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</si>
  <si>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</si>
  <si>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</si>
  <si>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</si>
  <si>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</si>
  <si>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</si>
  <si>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</si>
  <si>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</si>
  <si>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</si>
  <si>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</si>
  <si>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</si>
  <si>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</si>
  <si>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</si>
  <si>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</si>
  <si>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</si>
  <si>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</si>
  <si>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</si>
  <si>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</si>
  <si>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</si>
  <si>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</si>
  <si>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</si>
  <si>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</si>
  <si>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</si>
  <si>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</si>
  <si>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</si>
  <si>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</si>
  <si>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</si>
  <si>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</si>
  <si>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</si>
  <si>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</si>
  <si>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</si>
  <si>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</si>
  <si>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</si>
  <si>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</si>
  <si>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</si>
  <si>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</si>
  <si>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</si>
  <si>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</si>
  <si>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</si>
  <si>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</si>
  <si>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</si>
  <si>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</si>
  <si>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</si>
  <si>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</si>
  <si>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</si>
  <si>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</si>
  <si>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</si>
  <si>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</si>
  <si>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</si>
  <si>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</si>
  <si>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</si>
  <si>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</si>
  <si>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</si>
  <si>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</si>
  <si>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</si>
  <si>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</si>
  <si>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</si>
  <si>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</si>
  <si>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</si>
  <si>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</si>
  <si>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</si>
  <si>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</si>
  <si>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</si>
  <si>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</si>
  <si>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</si>
  <si>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</si>
  <si>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</si>
  <si>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</si>
  <si>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</si>
  <si>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</si>
  <si>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</si>
  <si>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</si>
  <si>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</si>
  <si>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</si>
  <si>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</si>
  <si>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</si>
  <si>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</si>
  <si>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</si>
  <si>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</si>
  <si>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</si>
  <si>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</si>
  <si>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</si>
  <si>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</si>
  <si>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</si>
  <si>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</si>
  <si>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</si>
  <si>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</si>
  <si>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</si>
  <si>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</si>
  <si>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</si>
  <si>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</si>
  <si>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</si>
  <si>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</si>
  <si>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</si>
  <si>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</si>
  <si>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</si>
  <si>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</si>
  <si>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</si>
  <si>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</si>
  <si>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</si>
  <si>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</si>
  <si>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</si>
  <si>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</si>
  <si>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</si>
  <si>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</si>
  <si>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</si>
  <si>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</si>
  <si>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</si>
  <si>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</si>
  <si>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</si>
  <si>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</si>
  <si>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</si>
  <si>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</si>
  <si>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</si>
  <si>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</si>
  <si>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</si>
  <si>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</si>
  <si>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</si>
  <si>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</si>
  <si>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</si>
  <si>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</si>
  <si>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</si>
  <si>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</si>
  <si>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</si>
  <si>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</si>
  <si>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</si>
  <si>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</si>
  <si>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</si>
  <si>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</si>
  <si>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</si>
  <si>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</si>
  <si>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</si>
  <si>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</si>
  <si>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</si>
  <si>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</si>
  <si>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</si>
  <si>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</si>
  <si>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</si>
  <si>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</si>
  <si>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</si>
  <si>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</si>
  <si>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</si>
  <si>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</si>
  <si>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</si>
  <si>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</si>
  <si>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</si>
  <si>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</si>
  <si>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</si>
  <si>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</si>
  <si>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</si>
  <si>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</si>
  <si>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</si>
  <si>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</si>
  <si>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</si>
  <si>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</si>
  <si>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</si>
  <si>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</si>
  <si>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</si>
  <si>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</si>
  <si>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</si>
  <si>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</si>
  <si>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</si>
  <si>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</si>
  <si>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</si>
  <si>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</si>
  <si>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</si>
  <si>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</si>
  <si>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</si>
  <si>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</si>
  <si>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</si>
  <si>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</si>
  <si>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</si>
  <si>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</si>
  <si>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</si>
  <si>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</si>
  <si>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</si>
  <si>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</si>
  <si>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</si>
  <si>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</si>
  <si>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</si>
  <si>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</si>
  <si>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</si>
  <si>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</si>
  <si>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</si>
  <si>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</si>
  <si>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</si>
  <si>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</si>
  <si>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</si>
  <si>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</si>
  <si>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</si>
  <si>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</si>
  <si>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</si>
  <si>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</si>
  <si>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</si>
  <si>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</si>
  <si>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</si>
  <si>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</si>
  <si>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</si>
  <si>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</si>
  <si>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</si>
  <si>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</si>
  <si>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</si>
  <si>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</si>
  <si>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</si>
  <si>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</si>
  <si>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</si>
  <si>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</si>
  <si>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</si>
  <si>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</si>
  <si>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</si>
  <si>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</si>
  <si>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</si>
  <si>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</si>
  <si>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</si>
  <si>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</si>
  <si>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</si>
  <si>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</si>
  <si>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</si>
  <si>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</si>
  <si>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</si>
  <si>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</si>
  <si>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</si>
  <si>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</si>
  <si>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</si>
  <si>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</si>
  <si>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</si>
  <si>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</si>
  <si>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</si>
  <si>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</si>
  <si>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</si>
  <si>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</si>
  <si>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</si>
  <si>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</si>
  <si>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</si>
  <si>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</si>
  <si>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</si>
  <si>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</si>
  <si>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</si>
  <si>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</si>
  <si>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</si>
  <si>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</si>
  <si>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</si>
  <si>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</si>
  <si>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</si>
  <si>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</si>
  <si>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</si>
  <si>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</si>
  <si>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</si>
  <si>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</si>
  <si>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</si>
  <si>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</si>
  <si>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</si>
  <si>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</si>
  <si>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</si>
  <si>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</si>
  <si>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</si>
  <si>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</si>
  <si>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</si>
  <si>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</si>
  <si>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</si>
  <si>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</si>
  <si>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</si>
  <si>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</si>
  <si>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</si>
  <si>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</si>
  <si>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</si>
  <si>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</si>
  <si>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</si>
  <si>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</si>
  <si>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</si>
  <si>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</si>
  <si>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</si>
  <si>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</si>
  <si>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</si>
  <si>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</si>
  <si>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</si>
  <si>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</si>
  <si>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</si>
  <si>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</si>
  <si>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</si>
  <si>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</si>
  <si>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</si>
  <si>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</si>
  <si>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</si>
  <si>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</si>
  <si>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</si>
  <si>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</si>
  <si>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</si>
  <si>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</si>
  <si>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</si>
  <si>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</si>
  <si>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</si>
  <si>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</si>
  <si>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</si>
  <si>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>GIRARDI COMERCIO DE PRODUTOS ALIMENTICIOS LTDA</t>
  </si>
  <si>
    <t>13360907000103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</si>
</sst>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4997.95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3" t="str">
        <f>IF(Identificação!B2=0,"",Identificação!B2)</f>
        <v>Pregão Presencial</v>
      </c>
      <c r="D2" s="223"/>
      <c r="E2" s="223"/>
      <c r="F2" s="223"/>
      <c r="G2" s="223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01" t="s">
        <v>153</v>
      </c>
      <c r="B3" s="202"/>
      <c r="C3" s="203" t="str">
        <f>IF(Identificação!B3=0,"",Identificação!B3)</f>
        <v>materiais de copa e cozinha</v>
      </c>
      <c r="D3" s="203"/>
      <c r="E3" s="203"/>
      <c r="F3" s="203"/>
      <c r="G3" s="203"/>
      <c r="H3" s="203"/>
      <c r="I3" s="203"/>
      <c r="J3" s="203"/>
      <c r="K3" s="204"/>
      <c r="L3" s="144"/>
      <c r="M3" s="144"/>
    </row>
    <row r="4" spans="1:18" s="45" customFormat="1" ht="15.75" thickBot="1" x14ac:dyDescent="0.3">
      <c r="A4" s="46" t="s">
        <v>176</v>
      </c>
      <c r="B4" s="47"/>
      <c r="C4" s="197" t="str">
        <f>IF(Identificação!B4=0,"",Identificação!B4)</f>
        <v>prefeitura de cotipora</v>
      </c>
      <c r="D4" s="197"/>
      <c r="E4" s="197"/>
      <c r="F4" s="197"/>
      <c r="G4" s="197"/>
      <c r="H4" s="197"/>
      <c r="I4" s="197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197" t="str">
        <f>IF(Identificação!B5=0,"",Identificação!B5)</f>
        <v>Compras</v>
      </c>
      <c r="D5" s="197"/>
      <c r="E5" s="197"/>
      <c r="F5" s="197"/>
      <c r="G5" s="198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199">
        <f>SUMIFS(K12:K39953,B12:B39953,"&gt;0",K12:K39953,"&lt;&gt;0")</f>
        <v>51724.110000000022</v>
      </c>
      <c r="D6" s="199"/>
      <c r="E6" s="199"/>
      <c r="F6" s="199"/>
      <c r="G6" s="200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12" t="s">
        <v>3762</v>
      </c>
      <c r="B10" s="212" t="s">
        <v>3760</v>
      </c>
      <c r="C10" s="212" t="s">
        <v>3761</v>
      </c>
      <c r="D10" s="214" t="s">
        <v>3675</v>
      </c>
      <c r="E10" s="216" t="s">
        <v>168</v>
      </c>
      <c r="F10" s="218" t="s">
        <v>3674</v>
      </c>
      <c r="G10" s="214" t="s">
        <v>156</v>
      </c>
      <c r="H10" s="209" t="s">
        <v>165</v>
      </c>
      <c r="I10" s="210"/>
      <c r="J10" s="210"/>
      <c r="K10" s="210"/>
      <c r="L10" s="210"/>
      <c r="M10" s="211"/>
      <c r="N10" s="205" t="s">
        <v>177</v>
      </c>
      <c r="O10" s="206"/>
      <c r="P10" s="207" t="s">
        <v>178</v>
      </c>
      <c r="Q10" s="208"/>
      <c r="R10" s="196" t="s">
        <v>3678</v>
      </c>
    </row>
    <row r="11" spans="1:18" s="40" customFormat="1" ht="45" x14ac:dyDescent="0.25">
      <c r="A11" s="213"/>
      <c r="B11" s="213"/>
      <c r="C11" s="213"/>
      <c r="D11" s="215"/>
      <c r="E11" s="217"/>
      <c r="F11" s="219"/>
      <c r="G11" s="215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196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G37" sqref="G37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Pregão Presencial</v>
      </c>
      <c r="D2" s="233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materiais de copa e cozinha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4997.95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>
        <v>24.5</v>
      </c>
      <c r="H14" s="156">
        <f t="shared" ref="H14:H36" si="0">IFERROR(IF(E14*G14&lt;&gt;0,ROUND(ROUND(E14,4)*ROUND(G14,4),2),""),"")</f>
        <v>318.5</v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/>
      <c r="H15" s="156" t="str">
        <f t="shared" si="0"/>
        <v/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/>
      <c r="H16" s="156" t="str">
        <f t="shared" si="0"/>
        <v/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/>
      <c r="H17" s="156" t="str">
        <f t="shared" si="0"/>
        <v/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/>
      <c r="H20" s="156" t="str">
        <f t="shared" si="0"/>
        <v/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/>
      <c r="H21" s="156" t="str">
        <f t="shared" si="0"/>
        <v/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/>
      <c r="H22" s="156" t="str">
        <f t="shared" si="0"/>
        <v/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>
        <v>8.6999999999999993</v>
      </c>
      <c r="H23" s="156">
        <f t="shared" si="0"/>
        <v>565.5</v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/>
      <c r="H24" s="156" t="str">
        <f t="shared" si="0"/>
        <v/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/>
      <c r="H25" s="156" t="str">
        <f t="shared" si="0"/>
        <v/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/>
      <c r="H26" s="156" t="str">
        <f t="shared" si="0"/>
        <v/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/>
      <c r="H28" s="156" t="str">
        <f t="shared" si="0"/>
        <v/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/>
      <c r="H30" s="156" t="str">
        <f t="shared" si="0"/>
        <v/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/>
      <c r="H31" s="156" t="str">
        <f t="shared" si="0"/>
        <v/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/>
      <c r="H32" s="156" t="str">
        <f t="shared" si="0"/>
        <v/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/>
      <c r="H33" s="156" t="str">
        <f t="shared" si="0"/>
        <v/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/>
      <c r="H34" s="156" t="str">
        <f t="shared" si="0"/>
        <v/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/>
      <c r="H35" s="156" t="str">
        <f t="shared" si="0"/>
        <v/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>
        <v>19.5</v>
      </c>
      <c r="H36" s="156">
        <f t="shared" si="0"/>
        <v>78</v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/>
      <c r="H37" s="156" t="str">
        <f>IFERROR(IF(E37*G37&lt;&gt;0,ROUND(ROUND(E37,4)*ROUND(G37,4),2),""),"")</f>
        <v/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/>
      <c r="H38" s="156" t="str">
        <f>IFERROR(IF(E38*G38&lt;&gt;0,ROUND(ROUND(E38,4)*ROUND(G38,4),2),""),"")</f>
        <v/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/>
      <c r="H39" s="156" t="str">
        <f t="shared" ref="H39:H54" si="1">IFERROR(IF(E39*G39&lt;&gt;0,ROUND(ROUND(E39,4)*ROUND(G39,4),2),""),"")</f>
        <v/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/>
      <c r="H40" s="156" t="str">
        <f t="shared" si="1"/>
        <v/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/>
      <c r="H44" s="156" t="str">
        <f t="shared" si="1"/>
        <v/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/>
      <c r="H45" s="156" t="str">
        <f t="shared" si="1"/>
        <v/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/>
      <c r="H46" s="156" t="str">
        <f t="shared" si="1"/>
        <v/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>
        <v>6.45</v>
      </c>
      <c r="H47" s="156">
        <f t="shared" si="1"/>
        <v>174.15</v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/>
      <c r="H48" s="156" t="str">
        <f t="shared" si="1"/>
        <v/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/>
      <c r="H50" s="156" t="str">
        <f t="shared" si="1"/>
        <v/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>
        <v>18.100000000000001</v>
      </c>
      <c r="H51" s="156">
        <f t="shared" si="1"/>
        <v>54.3</v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/>
      <c r="H52" s="156" t="str">
        <f t="shared" si="1"/>
        <v/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/>
      <c r="H53" s="156" t="str">
        <f t="shared" si="1"/>
        <v/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>
        <v>25.5</v>
      </c>
      <c r="H54" s="156">
        <f t="shared" si="1"/>
        <v>637.5</v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/>
      <c r="H55" s="156" t="str">
        <f>IFERROR(IF(E55*G55&lt;&gt;0,ROUND(ROUND(E55,4)*ROUND(G55,4),2),""),"")</f>
        <v/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/>
      <c r="H56" s="156" t="str">
        <f>IFERROR(IF(E56*G56&lt;&gt;0,ROUND(ROUND(E56,4)*ROUND(G56,4),2),""),"")</f>
        <v/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/>
      <c r="H57" s="156" t="str">
        <f t="shared" ref="H57:H79" si="2">IFERROR(IF(E57*G57&lt;&gt;0,ROUND(ROUND(E57,4)*ROUND(G57,4),2),""),"")</f>
        <v/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/>
      <c r="H58" s="156" t="str">
        <f t="shared" si="2"/>
        <v/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/>
      <c r="H59" s="156" t="str">
        <f t="shared" si="2"/>
        <v/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/>
      <c r="H60" s="156" t="str">
        <f t="shared" si="2"/>
        <v/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/>
      <c r="H61" s="156" t="str">
        <f t="shared" si="2"/>
        <v/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/>
      <c r="H62" s="156" t="str">
        <f t="shared" si="2"/>
        <v/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/>
      <c r="H63" s="156" t="str">
        <f t="shared" si="2"/>
        <v/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>
        <v>44</v>
      </c>
      <c r="H64" s="156">
        <f t="shared" si="2"/>
        <v>1100</v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/>
      <c r="H65" s="156" t="str">
        <f t="shared" si="2"/>
        <v/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/>
      <c r="H66" s="156" t="str">
        <f t="shared" si="2"/>
        <v/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/>
      <c r="H67" s="156" t="str">
        <f t="shared" si="2"/>
        <v/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/>
      <c r="H68" s="156" t="str">
        <f t="shared" si="2"/>
        <v/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/>
      <c r="H69" s="156" t="str">
        <f t="shared" si="2"/>
        <v/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/>
      <c r="H70" s="156" t="str">
        <f t="shared" si="2"/>
        <v/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/>
      <c r="H71" s="156" t="str">
        <f t="shared" si="2"/>
        <v/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>
        <v>49.5</v>
      </c>
      <c r="H72" s="156">
        <f t="shared" si="2"/>
        <v>990</v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/>
      <c r="H73" s="156" t="str">
        <f t="shared" si="2"/>
        <v/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/>
      <c r="H74" s="156" t="str">
        <f t="shared" si="2"/>
        <v/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>
        <v>180</v>
      </c>
      <c r="H75" s="156">
        <f t="shared" si="2"/>
        <v>1080</v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/>
      <c r="H76" s="156" t="str">
        <f t="shared" si="2"/>
        <v/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/>
      <c r="H77" s="156" t="str">
        <f t="shared" si="2"/>
        <v/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2023-02-06T19:26:52Z</dcterms:modified>
</cp:coreProperties>
</file>