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nº15-23 materiais de higiene e limpeza\PROPOSTA\"/>
    </mc:Choice>
  </mc:AlternateContent>
  <xr:revisionPtr revIDLastSave="0" documentId="13_ncr:1_{67149EB8-C76F-4250-8844-42CB0910FDD8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H14" i="6" s="1"/>
  <c r="F14" i="6"/>
  <c r="A15" i="6"/>
  <c r="B15" i="6"/>
  <c r="C15" i="6"/>
  <c r="D15" i="6"/>
  <c r="E15" i="6"/>
  <c r="H15" i="6" s="1"/>
  <c r="F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A49" i="6"/>
  <c r="B49" i="6"/>
  <c r="C49" i="6"/>
  <c r="D49" i="6"/>
  <c r="E49" i="6"/>
  <c r="F49" i="6"/>
  <c r="H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A52" i="6"/>
  <c r="B52" i="6"/>
  <c r="C52" i="6"/>
  <c r="D52" i="6"/>
  <c r="E52" i="6"/>
  <c r="F52" i="6"/>
  <c r="H52" i="6"/>
  <c r="A53" i="6"/>
  <c r="B53" i="6"/>
  <c r="C53" i="6"/>
  <c r="D53" i="6"/>
  <c r="E53" i="6"/>
  <c r="F53" i="6"/>
  <c r="H53" i="6"/>
  <c r="A54" i="6"/>
  <c r="B54" i="6"/>
  <c r="C54" i="6"/>
  <c r="D54" i="6"/>
  <c r="E54" i="6"/>
  <c r="H54" i="6" s="1"/>
  <c r="F54" i="6"/>
  <c r="A55" i="6"/>
  <c r="B55" i="6"/>
  <c r="C55" i="6"/>
  <c r="D55" i="6"/>
  <c r="E55" i="6"/>
  <c r="H55" i="6" s="1"/>
  <c r="F55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B15" i="3"/>
  <c r="K12" i="3"/>
  <c r="B12" i="3" s="1"/>
  <c r="B16" i="3" l="1"/>
  <c r="E12" i="6"/>
  <c r="H12" i="6" s="1"/>
  <c r="B17" i="3" l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E13" i="6"/>
  <c r="H13" i="6" s="1"/>
  <c r="O13" i="3"/>
  <c r="B20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42" i="3" l="1"/>
  <c r="B43" i="3" s="1"/>
  <c r="B44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<sst xmlns="http://schemas.openxmlformats.org/spreadsheetml/2006/main" count="15144" uniqueCount="4009">
  <si>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</si>
  <si>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</si>
  <si>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</si>
  <si>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</si>
  <si>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</si>
  <si>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</si>
  <si>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</si>
  <si>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</si>
  <si>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</si>
  <si>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</si>
  <si>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</si>
  <si>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</si>
  <si>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</si>
  <si>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</si>
  <si>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</si>
  <si>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</si>
  <si>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</si>
  <si>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</si>
  <si>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</si>
  <si>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</si>
  <si>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</si>
  <si>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</si>
  <si>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</si>
  <si>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</si>
  <si>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</si>
  <si>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</si>
  <si>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</si>
  <si>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</si>
  <si>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</si>
  <si>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</si>
  <si>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</si>
  <si>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</si>
  <si>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</si>
  <si>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</si>
  <si>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</si>
  <si>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</si>
  <si>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</si>
  <si>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</si>
  <si>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</si>
  <si>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</si>
  <si>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</si>
  <si>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</si>
  <si>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</si>
  <si>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</si>
  <si>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</si>
  <si>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</si>
  <si>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</si>
  <si>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</si>
  <si>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</si>
  <si>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</si>
  <si>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</si>
  <si>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</si>
  <si>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</si>
  <si>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</si>
  <si>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</si>
  <si>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</si>
  <si>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</si>
  <si>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</si>
  <si>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</si>
  <si>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</si>
  <si>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</si>
  <si>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</si>
  <si>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</si>
  <si>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</si>
  <si>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</si>
  <si>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</si>
  <si>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</si>
  <si>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</si>
  <si>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</si>
  <si>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</si>
  <si>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</si>
  <si>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</si>
  <si>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</si>
  <si>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</si>
  <si>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</si>
  <si>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</si>
  <si>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</si>
  <si>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</si>
  <si>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</si>
  <si>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</si>
  <si>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</si>
  <si>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</si>
  <si>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</si>
  <si>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</si>
  <si>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</si>
  <si>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</si>
  <si>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</si>
  <si>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</si>
  <si>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</si>
  <si>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</si>
  <si>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</si>
  <si>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</si>
  <si>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</si>
  <si>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</si>
  <si>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</si>
  <si>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</si>
  <si>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</si>
  <si>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</si>
  <si>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</si>
  <si>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</si>
  <si>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</si>
  <si>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</si>
  <si>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</si>
  <si>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</si>
  <si>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</si>
  <si>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</si>
  <si>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</si>
  <si>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</si>
  <si>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</si>
  <si>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</si>
  <si>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</si>
  <si>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</si>
  <si>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</si>
  <si>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</si>
  <si>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</si>
  <si>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</si>
  <si>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</si>
  <si>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</si>
  <si>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</si>
  <si>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</si>
  <si>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</si>
  <si>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</si>
  <si>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</si>
  <si>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</si>
  <si>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</si>
  <si>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</si>
  <si>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</si>
  <si>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</si>
  <si>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</si>
  <si>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</si>
  <si>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</si>
  <si>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</si>
  <si>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</si>
  <si>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</si>
  <si>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</si>
  <si>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</si>
  <si>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</si>
  <si>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</si>
  <si>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</si>
  <si>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</si>
  <si>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</si>
  <si>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</si>
  <si>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</si>
  <si>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</si>
  <si>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</si>
  <si>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</si>
  <si>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</si>
  <si>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</si>
  <si>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</si>
  <si>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</si>
  <si>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</si>
  <si>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</si>
  <si>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</si>
  <si>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</si>
  <si>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</si>
  <si>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</si>
  <si>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</si>
  <si>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</si>
  <si>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</si>
  <si>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</si>
  <si>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</si>
  <si>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</si>
  <si>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</si>
  <si>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</si>
  <si>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</si>
  <si>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</si>
  <si>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</si>
  <si>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</si>
  <si>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</si>
  <si>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</si>
  <si>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</si>
  <si>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</si>
  <si>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</si>
  <si>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</si>
  <si>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</si>
  <si>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</si>
  <si>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</si>
  <si>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</si>
  <si>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</si>
  <si>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</si>
  <si>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</si>
  <si>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</si>
  <si>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</si>
  <si>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</si>
  <si>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</si>
  <si>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</si>
  <si>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</si>
  <si>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</si>
  <si>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</si>
  <si>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</si>
  <si>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</si>
  <si>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</si>
  <si>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</si>
  <si>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</si>
  <si>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</si>
  <si>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</si>
  <si>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</si>
  <si>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</si>
  <si>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</si>
  <si>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</si>
  <si>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</si>
  <si>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</si>
  <si>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</si>
  <si>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</si>
  <si>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</si>
  <si>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</si>
  <si>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</si>
  <si>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</si>
  <si>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</si>
  <si>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</si>
  <si>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</si>
  <si>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</si>
  <si>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</si>
  <si>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</si>
  <si>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</si>
  <si>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</si>
  <si>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</si>
  <si>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</si>
  <si>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</si>
  <si>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</si>
  <si>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</si>
  <si>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</si>
  <si>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</si>
  <si>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</si>
  <si>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</si>
  <si>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</si>
  <si>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</si>
  <si>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</si>
  <si>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</si>
  <si>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</si>
  <si>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</si>
  <si>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</si>
  <si>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</si>
  <si>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</si>
  <si>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</si>
  <si>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</si>
  <si>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</si>
  <si>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</si>
  <si>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</si>
  <si>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</si>
  <si>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</si>
  <si>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</si>
  <si>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</si>
  <si>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</si>
  <si>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</si>
  <si>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</si>
  <si>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</si>
  <si>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</si>
  <si>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</si>
  <si>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</si>
  <si>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</si>
  <si>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</si>
  <si>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</si>
  <si>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</si>
  <si>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</si>
  <si>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</si>
  <si>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</si>
  <si>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</si>
  <si>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</si>
  <si>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</si>
  <si>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</si>
  <si>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</si>
  <si>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</si>
  <si>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</si>
  <si>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</si>
  <si>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</si>
  <si>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</si>
  <si>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</si>
  <si>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</si>
  <si>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</si>
  <si>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</si>
  <si>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</si>
  <si>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</si>
  <si>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</si>
  <si>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</si>
  <si>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</si>
  <si>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</si>
  <si>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</si>
  <si>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</si>
  <si>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</si>
  <si>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</si>
  <si>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</si>
  <si>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</si>
  <si>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</si>
  <si>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</si>
  <si>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</si>
  <si>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</si>
  <si>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</si>
  <si>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</si>
  <si>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</si>
  <si>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</si>
  <si>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</si>
  <si>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</si>
  <si>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</si>
  <si>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</si>
  <si>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</si>
  <si>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</si>
  <si>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</si>
  <si>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</si>
  <si>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</si>
  <si>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</si>
  <si>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</si>
  <si>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</si>
  <si>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</si>
  <si>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</si>
  <si>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</si>
  <si>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</si>
  <si>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</si>
  <si>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</si>
  <si>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</si>
  <si>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</si>
  <si>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</si>
  <si>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</si>
  <si>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</si>
  <si>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</si>
  <si>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</si>
  <si>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</si>
  <si>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</si>
  <si>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</si>
  <si>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</si>
  <si>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</si>
  <si>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</si>
  <si>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</si>
  <si>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</si>
  <si>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</si>
  <si>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</si>
  <si>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</si>
  <si>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</si>
  <si>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</si>
  <si>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</si>
  <si>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</si>
  <si>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</si>
  <si>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</si>
  <si>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</si>
  <si>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</si>
  <si>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</si>
  <si>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</si>
  <si>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</si>
  <si>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</si>
  <si>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</si>
  <si>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</si>
  <si>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</si>
  <si>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</si>
  <si>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</si>
  <si>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</si>
  <si>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</si>
  <si>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</si>
  <si>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</si>
  <si>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</si>
  <si>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</si>
  <si>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</si>
  <si>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</si>
  <si>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</si>
  <si>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</si>
  <si>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</si>
  <si>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</si>
  <si>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</si>
  <si>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</si>
  <si>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</si>
  <si>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</si>
  <si>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</si>
  <si>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</si>
  <si>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</si>
  <si>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</si>
  <si>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</si>
  <si>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</si>
  <si>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</si>
  <si>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</si>
  <si>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</si>
  <si>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</si>
  <si>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</si>
  <si>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</si>
  <si>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</si>
  <si>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</si>
  <si>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</si>
  <si>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</si>
  <si>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</si>
  <si>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</si>
  <si>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</si>
  <si>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</si>
  <si>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</si>
  <si>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</si>
  <si>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</si>
  <si>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</si>
  <si>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</si>
  <si>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</si>
  <si>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</si>
  <si>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</si>
  <si>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</si>
  <si>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</si>
  <si>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</si>
  <si>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</si>
  <si>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</si>
  <si>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</si>
  <si>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</si>
  <si>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</si>
  <si>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</si>
  <si>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</si>
  <si>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</si>
  <si>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</si>
  <si>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</si>
  <si>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</si>
  <si>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</si>
  <si>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</si>
  <si>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</si>
  <si>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</si>
  <si>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</si>
  <si>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</si>
  <si>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</si>
  <si>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</si>
  <si>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</si>
  <si>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</si>
  <si>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</si>
  <si>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</si>
  <si>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</si>
  <si>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</si>
  <si>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</si>
  <si>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</si>
  <si>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</si>
  <si>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</si>
  <si>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</si>
  <si>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</si>
  <si>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</si>
  <si>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</si>
  <si>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</si>
  <si>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</si>
  <si>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</si>
  <si>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</si>
  <si>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</si>
  <si>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</si>
  <si>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</si>
  <si>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</si>
  <si>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</si>
  <si>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</si>
  <si>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</si>
  <si>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</si>
  <si>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</si>
  <si>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</si>
  <si>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</si>
  <si>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</si>
  <si>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</si>
  <si>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</si>
  <si>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</si>
  <si>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</si>
  <si>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</si>
  <si>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</si>
  <si>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</si>
  <si>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</si>
  <si>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</si>
  <si>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</si>
  <si>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</si>
  <si>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</si>
  <si>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</si>
  <si>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</si>
  <si>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</si>
  <si>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</si>
  <si>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</si>
  <si>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</si>
  <si>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</si>
  <si>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</si>
  <si>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</si>
  <si>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</si>
  <si>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</si>
  <si>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</si>
  <si>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</si>
  <si>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</si>
  <si>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</si>
  <si>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</si>
  <si>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</si>
  <si>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</si>
  <si>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</si>
  <si>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</si>
  <si>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</si>
  <si>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</si>
  <si>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</si>
  <si>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</si>
  <si>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</si>
  <si>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</si>
  <si>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</si>
  <si>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</si>
  <si>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</si>
  <si>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</si>
  <si>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</si>
  <si>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</si>
  <si>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</si>
  <si>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</si>
  <si>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</si>
  <si>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</si>
  <si>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</si>
  <si>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</si>
  <si>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</si>
  <si>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</si>
  <si>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</si>
  <si>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</si>
  <si>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</si>
  <si>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</si>
  <si>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</si>
  <si>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</si>
  <si>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</si>
  <si>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</si>
  <si>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</si>
  <si>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</si>
  <si>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</si>
  <si>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</si>
  <si>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</si>
  <si>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</si>
  <si>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</si>
  <si>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</si>
  <si>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</si>
  <si>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</si>
  <si>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</si>
  <si>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</si>
  <si>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</si>
  <si>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</si>
  <si>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</si>
  <si>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</si>
  <si>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</si>
  <si>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</si>
  <si>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</si>
  <si>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</si>
  <si>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</si>
  <si>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</si>
  <si>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</si>
  <si>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</si>
  <si>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</si>
  <si>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</si>
  <si>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</si>
  <si>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</si>
  <si>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</si>
  <si>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</si>
  <si>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</si>
  <si>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</si>
  <si>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</si>
  <si>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</si>
  <si>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</si>
  <si>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</si>
  <si>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</si>
  <si>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</si>
  <si>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</si>
  <si>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</si>
  <si>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</si>
  <si>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</si>
  <si>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</si>
  <si>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</si>
  <si>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</si>
  <si>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</si>
  <si>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</si>
  <si>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</si>
  <si>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</si>
  <si>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</si>
  <si>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</si>
  <si>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</si>
  <si>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</si>
  <si>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</si>
  <si>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</si>
  <si>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</si>
  <si>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</si>
  <si>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</si>
  <si>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</si>
  <si>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</si>
  <si>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</si>
  <si>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</si>
  <si>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</si>
  <si>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</si>
  <si>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</si>
  <si>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</si>
  <si>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</si>
  <si>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</si>
  <si>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</si>
  <si>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</si>
  <si>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</si>
  <si>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</si>
  <si>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</si>
  <si>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</si>
  <si>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</si>
  <si>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</si>
  <si>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</si>
  <si>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</si>
  <si>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</si>
  <si>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</si>
  <si>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</si>
  <si>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</si>
  <si>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</si>
  <si>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</si>
  <si>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</si>
  <si>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</si>
  <si>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</si>
  <si>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</si>
  <si>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</si>
  <si>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</si>
  <si>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</si>
  <si>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</si>
  <si>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</si>
  <si>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</si>
  <si>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</si>
  <si>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</si>
  <si>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</si>
  <si>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</si>
  <si>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</si>
  <si>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</si>
  <si>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</si>
  <si>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</si>
  <si>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</si>
  <si>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</si>
  <si>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</si>
  <si>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</si>
  <si>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</si>
  <si>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</si>
  <si>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</si>
  <si>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</si>
  <si>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</si>
  <si>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</si>
  <si>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</si>
  <si>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</si>
  <si>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</si>
  <si>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</si>
  <si>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</si>
  <si>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</si>
  <si>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</si>
  <si>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</si>
  <si>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</si>
  <si>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</si>
  <si>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</si>
  <si>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</si>
  <si>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</si>
  <si>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</si>
  <si>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</si>
  <si>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</si>
  <si>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</si>
  <si>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</si>
  <si>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</si>
  <si>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</si>
  <si>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</si>
  <si>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</si>
  <si>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</si>
  <si>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</si>
  <si>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</si>
  <si>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</si>
  <si>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</si>
  <si>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</si>
  <si>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</si>
  <si>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</si>
  <si>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</si>
  <si>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</si>
  <si>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</si>
  <si>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</si>
  <si>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</si>
  <si>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</si>
  <si>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</si>
  <si>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</si>
  <si>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</si>
  <si>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</si>
  <si>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</si>
  <si>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</si>
  <si>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</si>
  <si>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</si>
  <si>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</si>
  <si>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</si>
  <si>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</si>
  <si>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</si>
  <si>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</si>
  <si>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</si>
  <si>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</si>
  <si>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</si>
  <si>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</si>
  <si>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</si>
  <si>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</si>
  <si>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</si>
  <si>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</si>
  <si>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</si>
  <si>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</si>
  <si>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</si>
  <si>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</si>
  <si>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</si>
  <si>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</si>
  <si>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</si>
  <si>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</si>
  <si>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</si>
  <si>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</si>
  <si>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</si>
  <si>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</si>
  <si>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</si>
  <si>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</si>
  <si>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</si>
  <si>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</si>
  <si>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</si>
  <si>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</si>
  <si>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</si>
  <si>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</si>
  <si>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</si>
  <si>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</si>
  <si>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</si>
  <si>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</si>
  <si>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</si>
  <si>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</si>
  <si>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</si>
  <si>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</si>
  <si>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</si>
  <si>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</si>
  <si>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</si>
  <si>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</si>
  <si>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</si>
  <si>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</si>
  <si>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</si>
  <si>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</si>
  <si>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</si>
  <si>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</si>
  <si>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</si>
  <si>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</si>
  <si>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</si>
  <si>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</si>
  <si>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</si>
  <si>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</si>
  <si>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</si>
  <si>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</si>
  <si>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</si>
  <si>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</si>
  <si>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</si>
  <si>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</si>
  <si>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</si>
  <si>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</si>
  <si>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</si>
  <si>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</si>
  <si>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</si>
  <si>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</si>
  <si>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</si>
  <si>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</si>
  <si>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</si>
  <si>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</si>
  <si>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</si>
  <si>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</si>
  <si>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</si>
  <si>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</si>
  <si>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</si>
  <si>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</si>
  <si>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</si>
  <si>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</si>
  <si>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</si>
  <si>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</si>
  <si>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</si>
  <si>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</si>
  <si>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</si>
  <si>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</si>
  <si>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</si>
  <si>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</si>
  <si>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</si>
  <si>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</si>
  <si>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</si>
  <si>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</si>
  <si>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</si>
  <si>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</si>
  <si>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</si>
  <si>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</si>
  <si>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</si>
  <si>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</si>
  <si>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</si>
  <si>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</si>
  <si>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</si>
  <si>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</si>
  <si>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</si>
  <si>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</si>
  <si>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</si>
  <si>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</si>
  <si>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</si>
  <si>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</si>
  <si>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</si>
  <si>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</si>
  <si>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</si>
  <si>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</si>
  <si>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</si>
  <si>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</si>
  <si>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</si>
  <si>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</si>
  <si>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</si>
  <si>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</si>
  <si>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</si>
  <si>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</si>
  <si>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</si>
  <si>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</si>
  <si>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</si>
  <si>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</si>
  <si>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</si>
  <si>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</si>
  <si>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</si>
  <si>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</si>
  <si>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</si>
  <si>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</si>
  <si>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</si>
  <si>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</si>
  <si>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</si>
  <si>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</si>
  <si>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</si>
  <si>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</si>
  <si>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</si>
  <si>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</si>
  <si>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</si>
  <si>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</si>
  <si>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</si>
  <si>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</si>
  <si>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</si>
  <si>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</si>
  <si>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</si>
  <si>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</si>
  <si>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</si>
  <si>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</si>
  <si>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</si>
  <si>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</si>
  <si>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</si>
  <si>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</si>
  <si>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</si>
  <si>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</si>
  <si>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</si>
  <si>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</si>
  <si>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</si>
  <si>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</si>
  <si>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</si>
  <si>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</si>
  <si>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</si>
  <si>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</si>
  <si>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</si>
  <si>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</si>
  <si>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</si>
  <si>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</si>
  <si>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</si>
  <si>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</si>
  <si>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</si>
  <si>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</si>
  <si>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</si>
  <si>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</si>
  <si>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</si>
  <si>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</si>
  <si>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</si>
  <si>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</si>
  <si>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</si>
  <si>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</si>
  <si>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</si>
  <si>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</si>
  <si>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</si>
  <si>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</si>
  <si>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</si>
  <si>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</si>
  <si>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</si>
  <si>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</si>
  <si>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</si>
  <si>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</si>
  <si>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</si>
  <si>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</si>
  <si>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</si>
  <si>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</si>
  <si>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</si>
  <si>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</si>
  <si>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</si>
  <si>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</si>
  <si>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</si>
  <si>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</si>
  <si>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</si>
  <si>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</si>
  <si>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</si>
  <si>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</si>
  <si>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</si>
  <si>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</si>
  <si>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</si>
  <si>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</si>
  <si>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</si>
  <si>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</si>
  <si>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</si>
  <si>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</si>
  <si>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</si>
  <si>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</si>
  <si>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</si>
  <si>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</si>
  <si>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</si>
  <si>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</si>
  <si>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</si>
  <si>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</si>
  <si>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</si>
  <si>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</si>
  <si>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</si>
  <si>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</si>
  <si>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</si>
  <si>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</si>
  <si>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</si>
  <si>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</si>
  <si>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</si>
  <si>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</si>
  <si>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</si>
  <si>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</si>
  <si>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</si>
  <si>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</si>
  <si>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</si>
  <si>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</si>
  <si>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</si>
  <si>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</si>
  <si>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</si>
  <si>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</si>
  <si>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</si>
  <si>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</si>
  <si>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</si>
  <si>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</si>
  <si>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</si>
  <si>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</si>
  <si>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</si>
  <si>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</si>
  <si>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</si>
  <si>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</si>
  <si>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</si>
  <si>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</si>
  <si>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</si>
  <si>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</si>
  <si>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</si>
  <si>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</si>
  <si>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</si>
  <si>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</si>
  <si>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</si>
  <si>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</si>
  <si>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</si>
  <si>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</si>
  <si>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</si>
  <si>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</si>
  <si>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</si>
  <si>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</si>
  <si>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</si>
  <si>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</si>
  <si>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</si>
  <si>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</si>
  <si>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</si>
  <si>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</si>
  <si>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</si>
  <si>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</si>
  <si>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</si>
  <si>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</si>
  <si>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</si>
  <si>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</si>
  <si>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</si>
  <si>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</si>
  <si>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</si>
  <si>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</si>
  <si>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</si>
  <si>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</si>
  <si>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</si>
  <si>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</si>
  <si>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</si>
  <si>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</si>
  <si>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</si>
  <si>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</si>
  <si>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</si>
  <si>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</si>
  <si>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</si>
  <si>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</si>
  <si>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</si>
  <si>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</si>
  <si>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</si>
  <si>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</si>
  <si>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</si>
  <si>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</si>
  <si>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</si>
  <si>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</si>
  <si>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</si>
  <si>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</si>
  <si>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</si>
  <si>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</si>
  <si>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</si>
  <si>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</si>
  <si>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</si>
  <si>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</si>
  <si>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</si>
  <si>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</si>
  <si>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</si>
  <si>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</si>
  <si>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</si>
  <si>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</si>
  <si>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</si>
  <si>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</si>
  <si>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</si>
  <si>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</si>
  <si>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</si>
  <si>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</si>
  <si>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</si>
  <si>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</si>
  <si>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</si>
  <si>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</si>
  <si>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</si>
  <si>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</si>
  <si>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</si>
  <si>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</si>
  <si>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</si>
  <si>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</si>
  <si>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</si>
  <si>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</si>
  <si>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</si>
  <si>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</si>
  <si>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</si>
  <si>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</si>
  <si>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</si>
  <si>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</si>
  <si>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</si>
  <si>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</si>
  <si>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</si>
  <si>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</si>
  <si>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</si>
  <si>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</si>
  <si>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</si>
  <si>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</si>
  <si>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</si>
  <si>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</si>
  <si>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</si>
  <si>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</si>
  <si>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</si>
  <si>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</si>
  <si>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</si>
  <si>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</si>
  <si>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</si>
  <si>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</si>
  <si>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</si>
  <si>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</si>
  <si>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</si>
  <si>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</si>
  <si>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</si>
  <si>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</si>
  <si>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</si>
  <si>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</si>
  <si>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</si>
  <si>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</si>
  <si>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</si>
  <si>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</si>
  <si>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</si>
  <si>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</si>
  <si>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</si>
  <si>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</si>
  <si>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</si>
  <si>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</si>
  <si>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</si>
  <si>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</si>
  <si>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</si>
  <si>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</si>
  <si>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</si>
  <si>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</si>
  <si>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</si>
  <si>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</si>
  <si>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</si>
  <si>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</si>
  <si>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</si>
  <si>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</si>
  <si>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</si>
  <si>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</si>
  <si>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</si>
  <si>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</si>
  <si>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</si>
  <si>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</si>
  <si>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</si>
  <si>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</si>
  <si>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</si>
  <si>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</si>
  <si>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</si>
  <si>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</si>
  <si>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</si>
  <si>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</si>
  <si>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</si>
  <si>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</si>
  <si>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</si>
  <si>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</si>
  <si>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</si>
  <si>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</si>
  <si>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</si>
  <si>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</si>
  <si>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</si>
  <si>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</si>
  <si>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</si>
  <si>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</si>
  <si>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</si>
  <si>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</si>
  <si>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</si>
  <si>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</si>
  <si>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</si>
  <si>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</si>
  <si>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</si>
  <si>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</si>
  <si>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</si>
  <si>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</si>
  <si>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</si>
  <si>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</si>
  <si>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</si>
  <si>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</si>
  <si>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</si>
  <si>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</si>
  <si>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</si>
  <si>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</si>
  <si>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</si>
  <si>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</si>
  <si>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</si>
  <si>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</si>
  <si>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</si>
  <si>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</si>
  <si>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</si>
  <si>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</si>
  <si>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</si>
  <si>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</si>
  <si>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</si>
  <si>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</si>
  <si>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</si>
  <si>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</si>
  <si>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</si>
  <si>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</si>
  <si>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</si>
  <si>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</si>
  <si>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</si>
  <si>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</si>
  <si>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</si>
  <si>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</si>
  <si>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</si>
  <si>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</si>
  <si>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</si>
  <si>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</si>
  <si>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</si>
  <si>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</si>
  <si>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</si>
  <si>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</si>
  <si>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</si>
  <si>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</si>
  <si>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</si>
  <si>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</si>
  <si>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</si>
  <si>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</si>
  <si>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</si>
  <si>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</si>
  <si>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</si>
  <si>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</si>
  <si>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</si>
  <si>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</si>
  <si>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</si>
  <si>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</si>
  <si>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</si>
  <si>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</si>
  <si>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</si>
  <si>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</si>
  <si>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</si>
  <si>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</si>
  <si>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</si>
  <si>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</si>
  <si>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</si>
  <si>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</si>
  <si>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</si>
  <si>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</si>
  <si>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</si>
  <si>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</si>
  <si>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</si>
  <si>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</si>
  <si>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</si>
  <si>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</si>
  <si>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</si>
  <si>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</si>
  <si>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</si>
  <si>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</si>
  <si>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</si>
  <si>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</si>
  <si>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</si>
  <si>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</si>
  <si>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</si>
  <si>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</si>
  <si>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</si>
  <si>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</si>
  <si>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</si>
  <si>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</si>
  <si>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</si>
  <si>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</si>
  <si>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</si>
  <si>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</si>
  <si>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</si>
  <si>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</si>
  <si>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</si>
  <si>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</si>
  <si>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</si>
  <si>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</si>
  <si>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</si>
  <si>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</si>
  <si>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</si>
  <si>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</si>
  <si>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</si>
  <si>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</si>
  <si>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</si>
  <si>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</si>
  <si>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</si>
  <si>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</si>
  <si>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</si>
  <si>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</si>
  <si>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</si>
  <si>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</si>
  <si>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</si>
  <si>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</si>
  <si>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</si>
  <si>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</si>
  <si>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</si>
  <si>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</si>
  <si>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</si>
  <si>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</si>
  <si>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</si>
  <si>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</si>
  <si>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</si>
  <si>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</si>
  <si>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</si>
  <si>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</si>
  <si>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</si>
  <si>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</si>
  <si>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</si>
  <si>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</si>
  <si>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</si>
  <si>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</si>
  <si>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</si>
  <si>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</si>
  <si>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</si>
  <si>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</si>
  <si>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</si>
  <si>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</si>
  <si>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</si>
  <si>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</si>
  <si>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</si>
  <si>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</si>
  <si>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</si>
  <si>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</si>
  <si>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</si>
  <si>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</si>
  <si>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</si>
  <si>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</si>
  <si>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</si>
  <si>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</si>
  <si>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</si>
  <si>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</si>
  <si>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</si>
  <si>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</si>
  <si>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</si>
  <si>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</si>
  <si>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</si>
  <si>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</si>
  <si>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</si>
  <si>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</si>
  <si>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</si>
  <si>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</si>
  <si>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</si>
  <si>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</si>
  <si>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</si>
  <si>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</si>
  <si>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</si>
  <si>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</si>
  <si>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</si>
  <si>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</si>
  <si>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</si>
  <si>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</si>
  <si>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</si>
  <si>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</si>
  <si>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</si>
  <si>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</si>
  <si>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</si>
  <si>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</si>
  <si>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</si>
  <si>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</si>
  <si>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</si>
  <si>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</si>
  <si>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</si>
  <si>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</si>
  <si>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</si>
  <si>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</si>
  <si>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</si>
  <si>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</si>
  <si>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</si>
  <si>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</si>
  <si>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</si>
  <si>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</si>
  <si>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</si>
  <si>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</si>
  <si>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</si>
  <si>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</si>
  <si>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</si>
  <si>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</si>
  <si>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</si>
  <si>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</si>
  <si>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</si>
  <si>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</si>
  <si>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</si>
  <si>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</si>
  <si>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</si>
  <si>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</si>
  <si>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</si>
  <si>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</si>
  <si>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</si>
  <si>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</si>
  <si>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</si>
  <si>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</si>
  <si>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</si>
  <si>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</si>
  <si>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</si>
  <si>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</si>
  <si>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</si>
  <si>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</si>
  <si>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</si>
  <si>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</si>
  <si>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</si>
  <si>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</si>
  <si>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</si>
  <si>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</si>
  <si>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</si>
  <si>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</si>
  <si>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</si>
  <si>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</si>
  <si>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</si>
  <si>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</si>
  <si>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</si>
  <si>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</si>
  <si>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</si>
  <si>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</si>
  <si>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</si>
  <si>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</si>
  <si>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</si>
  <si>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</si>
  <si>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</si>
  <si>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</si>
  <si>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</si>
  <si>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</si>
  <si>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</si>
  <si>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</si>
  <si>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</si>
  <si>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</si>
  <si>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</si>
  <si>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</si>
  <si>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</si>
  <si>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</si>
  <si>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</si>
  <si>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</si>
  <si>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</si>
  <si>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</si>
  <si>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</si>
  <si>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</si>
  <si>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</si>
  <si>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</si>
  <si>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</si>
  <si>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</si>
  <si>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</si>
  <si>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</si>
  <si>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</si>
  <si>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</si>
  <si>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</si>
  <si>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</si>
  <si>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</si>
  <si>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</si>
  <si>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</si>
  <si>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</si>
  <si>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</si>
  <si>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</si>
  <si>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</si>
  <si>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</si>
  <si>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</si>
  <si>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</si>
  <si>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</si>
  <si>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</si>
  <si>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</si>
  <si>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</si>
  <si>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</si>
  <si>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</si>
  <si>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</si>
  <si>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</si>
  <si>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</si>
  <si>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</si>
  <si>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</si>
  <si>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</si>
  <si>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</si>
  <si>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</si>
  <si>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</si>
  <si>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</si>
  <si>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</si>
  <si>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</si>
  <si>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</si>
  <si>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</si>
  <si>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</si>
  <si>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</si>
  <si>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</si>
  <si>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</si>
  <si>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</si>
  <si>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</si>
  <si>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</si>
  <si>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</si>
  <si>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</si>
  <si>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</si>
  <si>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</si>
  <si>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</si>
  <si>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</si>
  <si>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</si>
  <si>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</si>
  <si>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</si>
  <si>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</si>
  <si>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</si>
  <si>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</si>
  <si>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</si>
  <si>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</si>
  <si>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</si>
  <si>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</si>
  <si>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</si>
  <si>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</si>
  <si>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</si>
  <si>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</si>
  <si>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</si>
  <si>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</si>
  <si>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</si>
  <si>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</si>
  <si>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</si>
  <si>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</si>
  <si>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</si>
  <si>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</si>
  <si>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</si>
  <si>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</si>
  <si>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</si>
  <si>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</si>
  <si>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</si>
  <si>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</si>
  <si>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</si>
  <si>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</si>
  <si>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</si>
  <si>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</si>
  <si>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</si>
  <si>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</si>
  <si>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</si>
  <si>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</si>
  <si>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</si>
  <si>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</si>
  <si>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</si>
  <si>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</si>
  <si>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</si>
  <si>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</si>
  <si>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</si>
  <si>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</si>
  <si>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</si>
  <si>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</si>
  <si>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</si>
  <si>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</si>
  <si>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</si>
  <si>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</si>
  <si>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</si>
  <si>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</si>
  <si>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</si>
  <si>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</si>
  <si>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</si>
  <si>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</si>
  <si>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</si>
  <si>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</si>
  <si>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</si>
  <si>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</si>
  <si>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</si>
  <si>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</si>
  <si>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</si>
  <si>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</si>
  <si>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</si>
  <si>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</si>
  <si>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</si>
  <si>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</si>
  <si>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</si>
  <si>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</si>
  <si>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</si>
  <si>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</si>
  <si>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</si>
  <si>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</si>
  <si>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</si>
  <si>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</si>
  <si>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</si>
  <si>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</si>
  <si>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</si>
  <si>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</si>
  <si>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</si>
  <si>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</si>
  <si>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</si>
  <si>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</si>
  <si>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</si>
  <si>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</si>
  <si>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</si>
  <si>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</si>
  <si>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</si>
  <si>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</si>
  <si>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</si>
  <si>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</si>
  <si>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</si>
  <si>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</si>
  <si>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</si>
  <si>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</si>
  <si>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</si>
  <si>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</si>
  <si>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</si>
  <si>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</si>
  <si>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</si>
  <si>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</si>
  <si>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</si>
  <si>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</si>
  <si>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</si>
  <si>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</si>
  <si>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</si>
  <si>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</si>
  <si>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</si>
  <si>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</si>
  <si>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</si>
  <si>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</si>
  <si>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</si>
  <si>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</si>
  <si>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</si>
  <si>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</si>
  <si>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</si>
  <si>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</si>
  <si>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</si>
  <si>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</si>
  <si>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</si>
  <si>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</si>
  <si>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</si>
  <si>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</si>
  <si>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</si>
  <si>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</si>
  <si>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</si>
  <si>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</si>
  <si>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</si>
  <si>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</si>
  <si>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</si>
  <si>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</si>
  <si>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</si>
  <si>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</si>
  <si>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</si>
  <si>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</si>
  <si>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</si>
  <si>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</si>
  <si>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</si>
  <si>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</si>
  <si>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</si>
  <si>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</si>
  <si>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</si>
  <si>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</si>
  <si>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</si>
  <si>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</si>
  <si>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</si>
  <si>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</si>
  <si>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</si>
  <si>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</si>
  <si>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</si>
  <si>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</si>
  <si>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</si>
  <si>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</si>
  <si>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</si>
  <si>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</si>
  <si>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</si>
  <si>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</si>
  <si>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</si>
  <si>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</si>
  <si>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</si>
  <si>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</si>
  <si>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</si>
  <si>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</si>
  <si>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</si>
  <si>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</si>
  <si>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</si>
  <si>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</si>
  <si>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</si>
  <si>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</si>
  <si>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</si>
  <si>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</si>
  <si>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</si>
  <si>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</si>
  <si>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</si>
  <si>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</si>
  <si>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</si>
  <si>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</si>
  <si>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</si>
  <si>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</si>
  <si>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</si>
  <si>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</si>
  <si>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</si>
  <si>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</si>
  <si>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</si>
  <si>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</si>
  <si>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</si>
  <si>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</si>
  <si>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</si>
  <si>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</si>
  <si>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</si>
  <si>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</si>
  <si>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</si>
  <si>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</si>
  <si>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</si>
  <si>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</si>
  <si>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</si>
  <si>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</si>
  <si>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</si>
  <si>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</si>
  <si>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</si>
  <si>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</si>
  <si>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</si>
  <si>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</si>
  <si>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</si>
  <si>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</si>
  <si>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</si>
  <si>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</si>
  <si>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</si>
  <si>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</si>
  <si>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</si>
  <si>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</si>
  <si>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</si>
  <si>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</si>
  <si>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</si>
  <si>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</si>
  <si>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</si>
  <si>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</si>
  <si>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</si>
  <si>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</si>
  <si>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</si>
  <si>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</si>
  <si>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</si>
  <si>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</si>
  <si>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</si>
  <si>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</si>
  <si>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</si>
  <si>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</si>
  <si>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</si>
  <si>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</si>
  <si>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</si>
  <si>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</si>
  <si>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</si>
  <si>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</si>
  <si>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</si>
  <si>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</si>
  <si>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</si>
  <si>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</si>
  <si>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</si>
  <si>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</si>
  <si>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</si>
  <si>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</si>
  <si>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</si>
  <si>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</si>
  <si>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</si>
  <si>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</si>
  <si>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</si>
  <si>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</si>
  <si>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</si>
  <si>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</si>
  <si>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</si>
  <si>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</si>
  <si>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</si>
  <si>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</si>
  <si>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</si>
  <si>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</si>
  <si>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</si>
  <si>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</si>
  <si>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</si>
  <si>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</si>
  <si>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</si>
  <si>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</si>
  <si>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</si>
  <si>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</si>
  <si>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</si>
  <si>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</si>
  <si>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</si>
  <si>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</si>
  <si>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</si>
  <si>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</si>
  <si>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</si>
  <si>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</si>
  <si>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</si>
  <si>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</si>
  <si>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</si>
  <si>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</si>
  <si>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</si>
  <si>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</si>
  <si>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</si>
  <si>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</si>
  <si>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</si>
  <si>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</si>
  <si>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</si>
  <si>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</si>
  <si>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</si>
  <si>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</si>
  <si>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</si>
  <si>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</si>
  <si>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</si>
  <si>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</si>
  <si>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</si>
  <si>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</si>
  <si>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</si>
  <si>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</si>
  <si>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</si>
  <si>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</si>
  <si>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</si>
  <si>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</si>
  <si>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</si>
  <si>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</si>
  <si>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</si>
  <si>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</si>
  <si>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</si>
  <si>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</si>
  <si>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</si>
  <si>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</si>
  <si>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</si>
  <si>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</si>
  <si>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</si>
  <si>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</si>
  <si>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</si>
  <si>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</si>
  <si>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</si>
  <si>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</si>
  <si>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</si>
  <si>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</si>
  <si>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</si>
  <si>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</si>
  <si>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</si>
  <si>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</si>
  <si>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</si>
  <si>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</si>
  <si>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</si>
  <si>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</si>
  <si>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</si>
  <si>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</si>
  <si>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</si>
  <si>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</si>
  <si>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</si>
  <si>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</si>
  <si>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</si>
  <si>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</si>
  <si>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</si>
  <si>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</si>
  <si>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</si>
  <si>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</si>
  <si>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</si>
  <si>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</si>
  <si>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</si>
  <si>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</si>
  <si>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</si>
  <si>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</si>
  <si>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</si>
  <si>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</si>
  <si>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</si>
  <si>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</si>
  <si>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</si>
  <si>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</si>
  <si>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</si>
  <si>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</si>
  <si>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</si>
  <si>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</si>
  <si>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</si>
  <si>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</si>
  <si>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</si>
  <si>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</si>
  <si>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</si>
  <si>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</si>
  <si>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</si>
  <si>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</si>
  <si>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</si>
  <si>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</si>
  <si>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</si>
  <si>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</si>
  <si>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</si>
  <si>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</si>
  <si>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</si>
  <si>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</si>
  <si>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</si>
  <si>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</si>
  <si>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</si>
  <si>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</si>
  <si>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</si>
  <si>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</si>
  <si>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</si>
  <si>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</si>
  <si>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</si>
  <si>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</si>
  <si>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</si>
  <si>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</si>
  <si>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</si>
  <si>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</si>
  <si>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</si>
  <si>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</si>
  <si>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</si>
  <si>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</si>
  <si>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</si>
  <si>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</si>
  <si>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</si>
  <si>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</si>
  <si>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</si>
  <si>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</si>
  <si>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</si>
  <si>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</si>
  <si>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</si>
  <si>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</si>
  <si>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</si>
  <si>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</si>
  <si>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</si>
  <si>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</si>
  <si>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</si>
  <si>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</si>
  <si>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</si>
  <si>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</si>
  <si>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</si>
  <si>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</si>
  <si>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</si>
  <si>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</si>
  <si>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</si>
  <si>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</si>
  <si>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</si>
  <si>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</si>
  <si>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</si>
  <si>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</si>
  <si>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</si>
  <si>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</si>
  <si>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</si>
  <si>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</si>
  <si>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</si>
  <si>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</si>
  <si>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</si>
  <si>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</si>
  <si>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</si>
  <si>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</si>
  <si>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</si>
  <si>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</si>
  <si>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</si>
  <si>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</si>
  <si>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</si>
  <si>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</si>
  <si>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</si>
  <si>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</si>
  <si>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</si>
  <si>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</si>
  <si>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</si>
  <si>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</si>
  <si>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</si>
  <si>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</si>
  <si>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</si>
  <si>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</si>
  <si>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</si>
  <si>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</si>
  <si>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</si>
  <si>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</si>
  <si>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</si>
  <si>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</si>
  <si>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</si>
  <si>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</si>
  <si>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</si>
  <si>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</si>
  <si>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</si>
  <si>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</si>
  <si>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</si>
  <si>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</si>
  <si>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</si>
  <si>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</si>
  <si>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</si>
  <si>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</si>
  <si>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</si>
  <si>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</si>
  <si>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</si>
  <si>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</si>
  <si>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</si>
  <si>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</si>
  <si>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</si>
  <si>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</si>
  <si>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</si>
  <si>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</si>
  <si>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</si>
  <si>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</si>
  <si>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</si>
  <si>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</si>
  <si>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</si>
  <si>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</si>
  <si>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</si>
  <si>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</si>
  <si>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</si>
  <si>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</si>
  <si>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</si>
  <si>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</si>
  <si>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</si>
  <si>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</si>
  <si>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</si>
  <si>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</si>
  <si>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</si>
  <si>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</si>
  <si>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</si>
  <si>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</si>
  <si>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</si>
  <si>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</si>
  <si>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</si>
  <si>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</si>
  <si>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</si>
  <si>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</si>
  <si>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</si>
  <si>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</si>
  <si>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</si>
  <si>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</si>
  <si>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</si>
  <si>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</si>
  <si>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</si>
  <si>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</si>
  <si>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</si>
  <si>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</si>
  <si>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</si>
  <si>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</si>
  <si>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</si>
  <si>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</si>
  <si>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</si>
  <si>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</si>
  <si>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</si>
  <si>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</si>
  <si>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</si>
  <si>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</si>
  <si>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</si>
  <si>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</si>
  <si>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</si>
  <si>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</si>
  <si>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</si>
  <si>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</si>
  <si>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</si>
  <si>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</si>
  <si>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</si>
  <si>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</si>
  <si>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</si>
  <si>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</si>
  <si>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</si>
  <si>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</si>
  <si>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</si>
  <si>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</si>
  <si>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</si>
  <si>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</si>
  <si>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</si>
  <si>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</si>
  <si>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</si>
  <si>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</si>
  <si>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</si>
  <si>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</si>
  <si>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</si>
  <si>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</si>
  <si>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</si>
  <si>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</si>
  <si>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</si>
  <si>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</si>
  <si>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</si>
  <si>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</si>
  <si>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</si>
  <si>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</si>
  <si>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</si>
  <si>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</si>
  <si>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</si>
  <si>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</si>
  <si>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</si>
  <si>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</si>
  <si>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</si>
  <si>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</si>
  <si>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</si>
  <si>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</si>
  <si>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</si>
  <si>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</si>
  <si>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</si>
  <si>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</si>
  <si>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</si>
  <si>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</si>
  <si>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</si>
  <si>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</si>
  <si>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</si>
  <si>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</si>
  <si>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</si>
  <si>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</si>
  <si>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</si>
  <si>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</si>
  <si>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</si>
  <si>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</si>
  <si>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</si>
  <si>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</si>
  <si>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</si>
  <si>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</si>
  <si>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</si>
  <si>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</si>
  <si>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</si>
  <si>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</si>
  <si>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</si>
  <si>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</si>
  <si>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</si>
  <si>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</si>
  <si>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</si>
  <si>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</si>
  <si>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</si>
  <si>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</si>
  <si>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</si>
  <si>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</si>
  <si>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</si>
  <si>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</si>
  <si>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</si>
  <si>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</si>
  <si>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</si>
  <si>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</si>
  <si>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</si>
  <si>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</si>
  <si>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</si>
  <si>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</si>
  <si>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</si>
  <si>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</si>
  <si>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</si>
  <si>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</si>
  <si>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</si>
  <si>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</si>
  <si>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</si>
  <si>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</si>
  <si>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</si>
  <si>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</si>
  <si>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</si>
  <si>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</si>
  <si>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</si>
  <si>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</si>
  <si>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</si>
  <si>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</si>
  <si>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</si>
  <si>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</si>
  <si>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</si>
  <si>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</si>
  <si>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</si>
  <si>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</si>
  <si>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</si>
  <si>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</si>
  <si>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</si>
  <si>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</si>
  <si>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</si>
  <si>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</si>
  <si>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</si>
  <si>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</si>
  <si>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</si>
  <si>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</si>
  <si>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</si>
  <si>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</si>
  <si>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</si>
  <si>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</si>
  <si>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</si>
  <si>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</si>
  <si>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</si>
  <si>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</si>
  <si>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</si>
  <si>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</si>
  <si>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</si>
  <si>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</si>
  <si>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</si>
  <si>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</si>
  <si>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</si>
  <si>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</si>
  <si>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</si>
  <si>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</si>
  <si>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</si>
  <si>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</si>
  <si>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</si>
  <si>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</si>
  <si>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</si>
  <si>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</si>
  <si>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</si>
  <si>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</si>
  <si>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</si>
  <si>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</si>
  <si>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</si>
  <si>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</si>
  <si>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</si>
  <si>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</si>
  <si>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</si>
  <si>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</si>
  <si>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</si>
  <si>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</si>
  <si>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</si>
  <si>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</si>
  <si>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</si>
  <si>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</si>
  <si>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</si>
  <si>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</si>
  <si>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</si>
  <si>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</si>
  <si>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</si>
  <si>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</si>
  <si>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</si>
  <si>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</si>
  <si>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</si>
  <si>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</si>
  <si>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</si>
  <si>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</si>
  <si>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</si>
  <si>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</si>
  <si>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</si>
  <si>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</si>
  <si>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</si>
  <si>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</si>
  <si>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</si>
  <si>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</si>
  <si>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</si>
  <si>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</si>
  <si>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</si>
  <si>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</si>
  <si>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</si>
  <si>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</si>
  <si>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</si>
  <si>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</si>
  <si>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</si>
  <si>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</si>
  <si>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</si>
  <si>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</si>
  <si>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</si>
  <si>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</si>
  <si>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</si>
  <si>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</si>
  <si>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</si>
  <si>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</si>
  <si>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</si>
  <si>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</si>
  <si>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</si>
  <si>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</si>
  <si>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</si>
  <si>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</si>
  <si>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</si>
  <si>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</si>
  <si>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</si>
  <si>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</si>
  <si>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</si>
  <si>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</si>
  <si>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</si>
  <si>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</si>
  <si>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</si>
  <si>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</si>
  <si>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</si>
  <si>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</si>
  <si>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</si>
  <si>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</si>
  <si>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</si>
  <si>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</si>
  <si>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</si>
  <si>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</si>
  <si>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</si>
  <si>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</si>
  <si>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</si>
  <si>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</si>
  <si>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</si>
  <si>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</si>
  <si>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</si>
  <si>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</si>
  <si>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</si>
  <si>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</si>
  <si>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</si>
  <si>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</si>
  <si>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</si>
  <si>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</si>
  <si>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</si>
  <si>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</si>
  <si>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</si>
  <si>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</si>
  <si>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</si>
  <si>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</si>
  <si>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</si>
  <si>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</si>
  <si>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</si>
  <si>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</si>
  <si>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</si>
  <si>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</si>
  <si>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</si>
  <si>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</si>
  <si>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</si>
  <si>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</si>
  <si>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</si>
  <si>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</si>
  <si>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</si>
  <si>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</si>
  <si>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</si>
  <si>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</si>
  <si>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</si>
  <si>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</si>
  <si>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</si>
  <si>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</si>
  <si>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</si>
  <si>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</si>
  <si>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</si>
  <si>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</si>
  <si>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</si>
  <si>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</si>
  <si>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</si>
  <si>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</si>
  <si>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</si>
  <si>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</si>
  <si>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</si>
  <si>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</si>
  <si>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</si>
  <si>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</si>
  <si>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</si>
  <si>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</si>
  <si>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</si>
  <si>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</si>
  <si>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</si>
  <si>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</si>
  <si>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</si>
  <si>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</si>
  <si>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</si>
  <si>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</si>
  <si>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</si>
  <si>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</si>
  <si>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</si>
  <si>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</si>
  <si>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</si>
  <si>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</si>
  <si>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</si>
  <si>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</si>
  <si>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</si>
  <si>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</si>
  <si>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</si>
  <si>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</si>
  <si>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</si>
  <si>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</si>
  <si>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</si>
  <si>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</si>
  <si>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</si>
  <si>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</si>
  <si>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</si>
  <si>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</si>
  <si>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</si>
  <si>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</si>
  <si>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</si>
  <si>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</si>
  <si>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</si>
  <si>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</si>
  <si>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</si>
  <si>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</si>
  <si>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</si>
  <si>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</si>
  <si>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</si>
  <si>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</si>
  <si>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</si>
  <si>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</si>
  <si>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</si>
  <si>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</si>
  <si>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</si>
  <si>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</si>
  <si>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</si>
  <si>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</si>
  <si>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</si>
  <si>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</si>
  <si>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</si>
  <si>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</si>
  <si>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</si>
  <si>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</si>
  <si>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</si>
  <si>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</si>
  <si>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</si>
  <si>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</si>
  <si>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</si>
  <si>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</si>
  <si>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</si>
  <si>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</si>
  <si>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</si>
  <si>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</si>
  <si>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</si>
  <si>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</si>
  <si>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</si>
  <si>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</si>
  <si>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</si>
  <si>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</si>
  <si>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</si>
  <si>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</si>
  <si>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</si>
  <si>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</si>
  <si>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</si>
  <si>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</si>
  <si>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</si>
  <si>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</si>
  <si>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</si>
  <si>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</si>
  <si>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</si>
  <si>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</si>
  <si>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</si>
  <si>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</si>
  <si>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</si>
  <si>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</si>
  <si>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</si>
  <si>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</si>
  <si>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</si>
  <si>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</si>
  <si>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</si>
  <si>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</si>
  <si>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</si>
  <si>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</si>
  <si>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</si>
  <si>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</si>
  <si>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</si>
  <si>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</si>
  <si>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</si>
  <si>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</si>
  <si>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</si>
  <si>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</si>
  <si>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</si>
  <si>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</si>
  <si>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</si>
  <si>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</si>
  <si>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</si>
  <si>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</si>
  <si>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</si>
  <si>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</si>
  <si>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</si>
  <si>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</si>
  <si>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</si>
  <si>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</si>
  <si>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</si>
  <si>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</si>
  <si>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</si>
  <si>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</si>
  <si>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</si>
  <si>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</si>
  <si>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</si>
  <si>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</si>
  <si>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</si>
  <si>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</si>
  <si>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</si>
  <si>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</si>
  <si>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</si>
  <si>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</si>
  <si>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</si>
  <si>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</si>
  <si>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</si>
  <si>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</si>
  <si>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</si>
  <si>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</si>
  <si>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</si>
  <si>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</si>
  <si>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</si>
  <si>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</si>
  <si>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</si>
  <si>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</si>
  <si>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</si>
  <si>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</si>
  <si>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</si>
  <si>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</si>
  <si>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</si>
  <si>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</si>
  <si>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</si>
  <si>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</si>
  <si>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</si>
  <si>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</si>
  <si>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</si>
  <si>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</si>
  <si>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</si>
  <si>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</si>
  <si>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</si>
  <si>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</si>
  <si>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</si>
  <si>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</si>
  <si>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</si>
  <si>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</si>
  <si>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</si>
  <si>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</si>
  <si>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</si>
  <si>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</si>
  <si>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</si>
  <si>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</si>
  <si>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</si>
  <si>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</si>
  <si>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</si>
  <si>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</si>
  <si>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</si>
  <si>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</si>
  <si>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</si>
  <si>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</si>
  <si>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</si>
  <si>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</si>
  <si>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</si>
  <si>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</si>
  <si>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</si>
  <si>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</si>
  <si>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</si>
  <si>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</si>
  <si>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</si>
  <si>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</si>
  <si>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</si>
  <si>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</si>
  <si>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</si>
  <si>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</si>
  <si>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</si>
  <si>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</si>
  <si>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</si>
  <si>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</si>
  <si>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</si>
  <si>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</si>
  <si>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</si>
  <si>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</si>
  <si>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</si>
  <si>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</si>
  <si>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</si>
  <si>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</si>
  <si>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</si>
  <si>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</si>
  <si>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</si>
  <si>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</si>
  <si>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</si>
  <si>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</si>
  <si>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</si>
  <si>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</si>
  <si>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</si>
  <si>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</si>
  <si>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</si>
  <si>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</si>
  <si>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</si>
  <si>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</si>
  <si>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</si>
  <si>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</si>
  <si>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</si>
  <si>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</si>
  <si>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</si>
  <si>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</si>
  <si>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</si>
  <si>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</si>
  <si>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</si>
  <si>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</si>
  <si>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</si>
  <si>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</si>
  <si>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</si>
  <si>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</si>
  <si>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</si>
  <si>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</si>
  <si>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</si>
  <si>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</si>
  <si>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</si>
  <si>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</si>
  <si>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</si>
  <si>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</si>
  <si>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</si>
  <si>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</si>
  <si>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</si>
  <si>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</si>
  <si>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</si>
  <si>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</si>
  <si>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</si>
  <si>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</si>
  <si>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</si>
  <si>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</si>
  <si>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</si>
  <si>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</si>
  <si>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</si>
  <si>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</si>
  <si>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</si>
  <si>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</si>
  <si>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</si>
  <si>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</si>
  <si>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</si>
  <si>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</si>
  <si>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</si>
  <si>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</si>
  <si>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</si>
  <si>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</si>
  <si>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</si>
  <si>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</si>
  <si>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</si>
  <si>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</si>
  <si>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</si>
  <si>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</si>
  <si>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</si>
  <si>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</si>
  <si>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</si>
  <si>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</si>
  <si>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</si>
  <si>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</si>
  <si>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</si>
  <si>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</si>
  <si>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</si>
  <si>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</si>
  <si>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</si>
  <si>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</si>
  <si>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</si>
  <si>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</si>
  <si>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</si>
  <si>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</si>
  <si>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</si>
  <si>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</si>
  <si>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</si>
  <si>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</si>
  <si>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</si>
  <si>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</si>
  <si>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</si>
  <si>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</si>
  <si>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</si>
  <si>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</si>
  <si>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</si>
  <si>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</si>
  <si>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</si>
  <si>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</si>
  <si>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</si>
  <si>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</si>
  <si>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</si>
  <si>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</si>
  <si>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</si>
  <si>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</si>
  <si>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</si>
  <si>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</si>
  <si>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</si>
  <si>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</si>
  <si>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</si>
  <si>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</si>
  <si>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</si>
  <si>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</si>
  <si>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</si>
  <si>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</si>
  <si>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</si>
  <si>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</si>
  <si>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</si>
  <si>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</si>
  <si>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</si>
  <si>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</si>
  <si>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</si>
  <si>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</si>
  <si>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</si>
  <si>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</si>
  <si>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</si>
  <si>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</si>
  <si>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</si>
  <si>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</si>
  <si>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</si>
  <si>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</si>
  <si>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</si>
  <si>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</si>
  <si>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</si>
  <si>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</si>
  <si>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</si>
  <si>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</si>
  <si>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</si>
  <si>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</si>
  <si>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</si>
  <si>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</si>
  <si>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</si>
  <si>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</si>
  <si>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</si>
  <si>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</si>
  <si>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</si>
  <si>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</si>
  <si>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</si>
  <si>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</si>
  <si>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</si>
  <si>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</si>
  <si>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</si>
  <si>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</si>
  <si>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</si>
  <si>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</si>
  <si>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</si>
  <si>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</si>
  <si>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</si>
  <si>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</si>
  <si>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</si>
  <si>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</si>
  <si>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</si>
  <si>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</si>
  <si>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</si>
  <si>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</si>
  <si>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</si>
  <si>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</si>
  <si>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</si>
  <si>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</si>
  <si>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</si>
  <si>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</si>
  <si>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</si>
  <si>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</si>
  <si>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</si>
  <si>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</si>
  <si>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</si>
  <si>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</si>
  <si>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</si>
  <si>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</si>
  <si>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</si>
  <si>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</si>
  <si>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</si>
  <si>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</si>
  <si>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</si>
  <si>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</si>
  <si>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</si>
  <si>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</si>
  <si>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</si>
  <si>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</si>
  <si>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</si>
  <si>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</si>
  <si>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</si>
  <si>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</si>
  <si>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</si>
  <si>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</si>
  <si>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</si>
  <si>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</si>
  <si>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</si>
  <si>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</si>
  <si>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</si>
  <si>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</si>
  <si>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</si>
  <si>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</si>
  <si>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</si>
  <si>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</si>
  <si>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</si>
  <si>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</si>
  <si>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</si>
  <si>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</si>
  <si>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</si>
  <si>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</si>
  <si>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</si>
  <si>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</si>
  <si>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</si>
  <si>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</si>
  <si>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</si>
  <si>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</si>
  <si>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</si>
  <si>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</si>
  <si>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</si>
  <si>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</si>
  <si>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</si>
  <si>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</si>
  <si>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</si>
  <si>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</si>
  <si>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</si>
  <si>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</si>
  <si>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</si>
  <si>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</si>
  <si>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</si>
  <si>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</si>
  <si>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</si>
  <si>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</si>
  <si>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</si>
  <si>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</si>
  <si>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</si>
  <si>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</si>
  <si>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</si>
  <si>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</si>
  <si>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</si>
  <si>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</si>
  <si>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</si>
  <si>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</si>
  <si>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</si>
  <si>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</si>
  <si>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</si>
  <si>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</si>
  <si>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</si>
  <si>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</si>
  <si>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</si>
  <si>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</si>
  <si>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</si>
  <si>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</si>
  <si>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</si>
  <si>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</si>
  <si>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</si>
  <si>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</si>
  <si>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</si>
  <si>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</si>
  <si>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</si>
  <si>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</si>
  <si>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</si>
  <si>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</si>
  <si>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</si>
  <si>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</si>
  <si>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</si>
  <si>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</si>
  <si>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</si>
  <si>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</si>
  <si>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</si>
  <si>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</si>
  <si>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</si>
  <si>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</si>
  <si>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</si>
  <si>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</si>
  <si>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</si>
  <si>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</si>
  <si>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</si>
  <si>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</si>
  <si>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</si>
  <si>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</si>
  <si>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</si>
  <si>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</si>
  <si>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</si>
  <si>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</si>
  <si>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</si>
  <si>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</si>
  <si>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</si>
  <si>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</si>
  <si>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</si>
  <si>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</si>
  <si>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</si>
  <si>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</si>
  <si>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</si>
  <si>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</si>
  <si>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</si>
  <si>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</si>
  <si>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</si>
  <si>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</si>
  <si>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</si>
  <si>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</si>
  <si>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</si>
  <si>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</si>
  <si>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</si>
  <si>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</si>
  <si>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</si>
  <si>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</si>
  <si>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</si>
  <si>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</si>
  <si>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</si>
  <si>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</si>
  <si>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</si>
  <si>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</si>
  <si>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</si>
  <si>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</si>
  <si>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</si>
  <si>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</si>
  <si>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</si>
  <si>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</si>
  <si>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</si>
  <si>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</si>
  <si>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</si>
  <si>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</si>
  <si>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</si>
  <si>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</si>
  <si>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</si>
  <si>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</si>
  <si>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</si>
  <si>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</si>
  <si>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</si>
  <si>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</si>
  <si>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</si>
  <si>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</si>
  <si>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</si>
  <si>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</si>
  <si>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</si>
  <si>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</si>
  <si>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</si>
  <si>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</si>
  <si>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</si>
  <si>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</si>
  <si>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</si>
  <si>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</si>
  <si>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</si>
  <si>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</si>
  <si>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</si>
  <si>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</si>
  <si>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</si>
  <si>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</si>
  <si>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</si>
  <si>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</si>
  <si>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</si>
  <si>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</si>
  <si>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</si>
  <si>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</si>
  <si>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</si>
  <si>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</si>
  <si>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</si>
  <si>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</si>
  <si>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</si>
  <si>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</si>
  <si>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</si>
  <si>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</si>
  <si>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</si>
  <si>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</si>
  <si>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</si>
  <si>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</si>
  <si>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</si>
  <si>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</si>
  <si>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</si>
  <si>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</si>
  <si>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</si>
  <si>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</si>
  <si>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</si>
  <si>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</si>
  <si>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</si>
  <si>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</si>
  <si>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</si>
  <si>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</si>
  <si>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</si>
  <si>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</si>
  <si>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</si>
  <si>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</si>
  <si>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</si>
  <si>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</si>
  <si>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</si>
  <si>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</si>
  <si>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</si>
  <si>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</si>
  <si>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</si>
  <si>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</si>
  <si>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</si>
  <si>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</si>
  <si>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</si>
  <si>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</si>
  <si>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</si>
  <si>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</si>
  <si>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</si>
  <si>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</si>
  <si>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</si>
  <si>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</si>
  <si>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</si>
  <si>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</si>
  <si>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</si>
  <si>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</si>
  <si>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</si>
  <si>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</si>
  <si>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</si>
  <si>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</si>
  <si>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</si>
  <si>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</si>
  <si>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</si>
  <si>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</si>
  <si>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</si>
  <si>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</si>
  <si>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</si>
  <si>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</si>
  <si>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</si>
  <si>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</si>
  <si>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</si>
  <si>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</si>
  <si>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</si>
  <si>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</si>
  <si>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</si>
  <si>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</si>
  <si>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</si>
  <si>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</si>
  <si>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</si>
  <si>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</si>
  <si>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</si>
  <si>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</si>
  <si>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</si>
  <si>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</si>
  <si>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</si>
  <si>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</si>
  <si>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</si>
  <si>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</si>
  <si>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</si>
  <si>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</si>
  <si>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</si>
  <si>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</si>
  <si>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</si>
  <si>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</si>
  <si>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</si>
  <si>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</si>
  <si>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</si>
  <si>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</si>
  <si>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</si>
  <si>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</si>
  <si>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</si>
  <si>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</si>
  <si>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</si>
  <si>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</si>
  <si>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</si>
  <si>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</si>
  <si>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</si>
  <si>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</si>
  <si>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</si>
  <si>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</si>
  <si>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</si>
  <si>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</si>
  <si>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</si>
  <si>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</si>
  <si>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</si>
  <si>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</si>
  <si>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</si>
  <si>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</si>
  <si>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</si>
  <si>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</si>
  <si>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</si>
  <si>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</si>
  <si>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</si>
  <si>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</si>
  <si>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</si>
  <si>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</si>
  <si>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</si>
  <si>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</si>
  <si>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</si>
  <si>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</si>
  <si>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</si>
  <si>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</si>
  <si>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</si>
  <si>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</si>
  <si>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</si>
  <si>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</si>
  <si>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</si>
  <si>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</si>
  <si>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</si>
  <si>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</si>
  <si>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</si>
  <si>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</si>
  <si>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</si>
  <si>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</si>
  <si>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</si>
  <si>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</si>
  <si>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</si>
  <si>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</si>
  <si>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</si>
  <si>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</si>
  <si>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</si>
  <si>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</si>
  <si>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</si>
  <si>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</si>
  <si>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</si>
  <si>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</si>
  <si>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</si>
  <si>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</si>
  <si>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</si>
  <si>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</si>
  <si>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</si>
  <si>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</si>
  <si>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</si>
  <si>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</si>
  <si>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</si>
  <si>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</si>
  <si>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</si>
  <si>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</si>
  <si>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</si>
  <si>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</si>
  <si>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</si>
  <si>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</si>
  <si>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</si>
  <si>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</si>
  <si>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</si>
  <si>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</si>
  <si>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</si>
  <si>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</si>
  <si>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</si>
  <si>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</si>
  <si>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</si>
  <si>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</si>
  <si>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</si>
  <si>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</si>
  <si>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</si>
  <si>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</si>
  <si>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</si>
  <si>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</si>
  <si>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</si>
  <si>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</si>
  <si>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</si>
  <si>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</si>
  <si>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</si>
  <si>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</si>
  <si>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</si>
  <si>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</si>
  <si>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</si>
  <si>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</si>
  <si>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</si>
  <si>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</si>
  <si>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</si>
  <si>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</si>
  <si>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</si>
  <si>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</si>
  <si>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</si>
  <si>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</si>
  <si>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</si>
  <si>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</si>
  <si>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</si>
  <si>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</si>
  <si>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</si>
  <si>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</si>
  <si>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</si>
  <si>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</si>
  <si>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</si>
  <si>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</si>
  <si>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</si>
  <si>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</si>
  <si>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</si>
  <si>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</si>
  <si>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</si>
  <si>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</si>
  <si>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</si>
  <si>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</si>
  <si>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</si>
  <si>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</si>
  <si>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</si>
  <si>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</si>
  <si>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</si>
  <si>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</si>
  <si>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</si>
  <si>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</si>
  <si>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</si>
  <si>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</si>
  <si>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</si>
  <si>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</si>
  <si>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</si>
  <si>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</si>
  <si>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</si>
  <si>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</si>
  <si>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</si>
  <si>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</si>
  <si>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</si>
  <si>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</si>
  <si>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</si>
  <si>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</si>
  <si>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</si>
  <si>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</si>
  <si>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</si>
  <si>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</si>
  <si>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</si>
  <si>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</si>
  <si>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</si>
  <si>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</si>
  <si>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</si>
  <si>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</si>
  <si>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</si>
  <si>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</si>
  <si>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</si>
  <si>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</si>
  <si>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</si>
  <si>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</si>
  <si>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</si>
  <si>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</si>
  <si>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</si>
  <si>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</si>
  <si>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</si>
  <si>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</si>
  <si>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</si>
  <si>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</si>
  <si>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</si>
  <si>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</si>
  <si>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</si>
  <si>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</si>
  <si>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</si>
  <si>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</si>
  <si>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</si>
  <si>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</si>
  <si>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</si>
  <si>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</si>
  <si>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</si>
  <si>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</si>
  <si>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</si>
  <si>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</si>
  <si>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</si>
  <si>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</si>
  <si>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</si>
  <si>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</si>
  <si>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</si>
  <si>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</si>
  <si>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</si>
  <si>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</si>
  <si>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</si>
  <si>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</si>
  <si>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</si>
  <si>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</si>
  <si>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</si>
  <si>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</si>
  <si>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</si>
  <si>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</si>
  <si>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</si>
  <si>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</si>
  <si>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</si>
  <si>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</si>
  <si>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</si>
  <si>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</si>
  <si>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</si>
  <si>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</si>
  <si>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</si>
  <si>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</si>
  <si>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</si>
  <si>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</si>
  <si>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</si>
  <si>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</si>
  <si>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</si>
  <si>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</si>
  <si>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</si>
  <si>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</si>
  <si>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</si>
  <si>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</si>
  <si>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</si>
  <si>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</si>
  <si>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</si>
  <si>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</si>
  <si>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</si>
  <si>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</si>
  <si>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</si>
  <si>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</si>
  <si>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</si>
  <si>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</si>
  <si>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</si>
  <si>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</si>
  <si>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</si>
  <si>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</si>
  <si>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</si>
  <si>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</si>
  <si>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</si>
  <si>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</si>
  <si>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</si>
  <si>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</si>
  <si>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</si>
  <si>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</si>
  <si>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</si>
  <si>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</si>
  <si>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</si>
  <si>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</si>
  <si>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</si>
  <si>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</si>
  <si>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</si>
  <si>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</si>
  <si>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</si>
  <si>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</si>
  <si>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</si>
  <si>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</si>
  <si>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</si>
  <si>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</si>
  <si>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</si>
  <si>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</si>
  <si>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</si>
  <si>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</si>
  <si>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</si>
  <si>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</si>
  <si>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</si>
  <si>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</si>
  <si>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</si>
  <si>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</si>
  <si>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</si>
  <si>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</si>
  <si>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</si>
  <si>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</si>
  <si>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</si>
  <si>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</si>
  <si>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</si>
  <si>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</si>
  <si>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</si>
  <si>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</si>
  <si>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</si>
  <si>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</si>
  <si>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</si>
  <si>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</si>
  <si>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</si>
  <si>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</si>
  <si>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</si>
  <si>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</si>
  <si>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</si>
  <si>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</si>
  <si>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</si>
  <si>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</si>
  <si>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</si>
  <si>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</si>
  <si>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</si>
  <si>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</si>
  <si>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</si>
  <si>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</si>
  <si>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</si>
  <si>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</si>
  <si>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</si>
  <si>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</si>
  <si>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</si>
  <si>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</si>
  <si>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</si>
  <si>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</si>
  <si>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</si>
  <si>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</si>
  <si>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</si>
  <si>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</si>
  <si>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</si>
  <si>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</si>
  <si>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</si>
  <si>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</si>
  <si>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</si>
  <si>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</si>
  <si>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</si>
  <si>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</si>
  <si>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</si>
  <si>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</si>
  <si>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</si>
  <si>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</si>
  <si>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</si>
  <si>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</si>
  <si>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</si>
  <si>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</si>
  <si>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</si>
  <si>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</si>
  <si>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</si>
  <si>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</si>
  <si>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</si>
  <si>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</si>
  <si>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</si>
  <si>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</si>
  <si>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</si>
  <si>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</si>
  <si>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</si>
  <si>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</si>
  <si>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</si>
  <si>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</si>
  <si>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</si>
  <si>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</si>
  <si>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</si>
  <si>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</si>
  <si>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</si>
  <si>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</si>
  <si>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</si>
  <si>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</si>
  <si>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</si>
  <si>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</si>
  <si>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</si>
  <si>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</si>
  <si>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</si>
  <si>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</si>
  <si>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</si>
  <si>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</si>
  <si>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</si>
  <si>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</si>
  <si>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</si>
  <si>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</si>
  <si>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</si>
  <si>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</si>
  <si>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</si>
  <si>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</si>
  <si>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</si>
  <si>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</si>
  <si>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</si>
  <si>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</si>
  <si>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</si>
  <si>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</si>
  <si>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</si>
  <si>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</si>
  <si>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</si>
  <si>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</si>
  <si>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</si>
  <si>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</si>
  <si>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</si>
  <si>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</si>
  <si>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</si>
  <si>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</si>
  <si>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</si>
  <si>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</si>
  <si>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</si>
  <si>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</si>
  <si>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</si>
  <si>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</si>
  <si>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</si>
  <si>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</si>
  <si>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</si>
  <si>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</si>
  <si>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</si>
  <si>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</si>
  <si>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</si>
  <si>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</si>
  <si>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</si>
  <si>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</si>
  <si>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</si>
  <si>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</si>
  <si>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</si>
  <si>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</si>
  <si>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</si>
  <si>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</si>
  <si>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</si>
  <si>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</si>
  <si>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</si>
  <si>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</si>
  <si>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</si>
  <si>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</si>
  <si>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</si>
  <si>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</si>
  <si>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</si>
  <si>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</si>
  <si>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</si>
  <si>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</si>
  <si>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</si>
  <si>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</si>
  <si>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</si>
  <si>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</si>
  <si>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</si>
  <si>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</si>
  <si>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</si>
  <si>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</si>
  <si>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</si>
  <si>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</si>
  <si>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</si>
  <si>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</si>
  <si>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</si>
  <si>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</si>
  <si>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</si>
  <si>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</si>
  <si>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</si>
  <si>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</si>
  <si>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</si>
  <si>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</si>
  <si>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</si>
  <si>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</si>
  <si>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</si>
  <si>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</si>
  <si>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</si>
  <si>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</si>
  <si>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</si>
  <si>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</si>
  <si>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</si>
  <si>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</si>
  <si>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</si>
  <si>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</si>
  <si>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</si>
  <si>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</si>
  <si>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</si>
  <si>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</si>
  <si>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</si>
  <si>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</si>
  <si>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</si>
  <si>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</si>
  <si>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</si>
  <si>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</si>
  <si>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</si>
  <si>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</si>
  <si>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</si>
  <si>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</si>
  <si>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</si>
  <si>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</si>
  <si>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</si>
  <si>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</si>
  <si>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</si>
  <si>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</si>
  <si>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</si>
  <si>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</si>
  <si>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</si>
  <si>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</si>
  <si>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</si>
  <si>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</si>
  <si>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</si>
  <si>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</si>
  <si>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</si>
  <si>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</si>
  <si>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</si>
  <si>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</si>
  <si>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</si>
  <si>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</si>
  <si>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</si>
  <si>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</si>
  <si>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</si>
  <si>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</si>
  <si>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</si>
  <si>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</si>
  <si>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</si>
  <si>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</si>
  <si>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</si>
  <si>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</si>
  <si>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</si>
  <si>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</si>
  <si>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</si>
  <si>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</si>
  <si>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</si>
  <si>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</si>
  <si>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</si>
  <si>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</si>
  <si>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</si>
  <si>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</si>
  <si>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</si>
  <si>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</si>
  <si>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</si>
  <si>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</si>
  <si>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</si>
  <si>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</si>
  <si>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</si>
  <si>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</si>
  <si>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</si>
  <si>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</si>
  <si>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</si>
  <si>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</si>
  <si>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</si>
  <si>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</si>
  <si>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</si>
  <si>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</si>
  <si>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</si>
  <si>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</si>
  <si>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</si>
  <si>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</si>
  <si>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</si>
  <si>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</si>
  <si>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</si>
  <si>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</si>
  <si>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</si>
  <si>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</si>
  <si>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</si>
  <si>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</si>
  <si>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</si>
  <si>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</si>
  <si>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</si>
  <si>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</si>
  <si>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</si>
  <si>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</si>
  <si>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</si>
  <si>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</si>
  <si>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</si>
  <si>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</si>
  <si>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</si>
  <si>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</si>
  <si>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</si>
  <si>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</si>
  <si>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</si>
  <si>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</si>
  <si>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</si>
  <si>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</si>
  <si>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</si>
  <si>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</si>
  <si>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</si>
  <si>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</si>
  <si>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</si>
  <si>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</si>
  <si>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</si>
  <si>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</si>
  <si>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</si>
  <si>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</si>
  <si>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</si>
  <si>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</si>
  <si>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</si>
  <si>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</si>
  <si>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</si>
  <si>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</si>
  <si>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</si>
  <si>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</si>
  <si>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</si>
  <si>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</si>
  <si>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</si>
  <si>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</si>
  <si>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</si>
  <si>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</si>
  <si>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</si>
  <si>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</si>
  <si>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</si>
  <si>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</si>
  <si>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</si>
  <si>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</si>
  <si>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</si>
  <si>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</si>
  <si>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</si>
  <si>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</si>
  <si>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</si>
  <si>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</si>
  <si>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</si>
  <si>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</si>
  <si>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</si>
  <si>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</si>
  <si>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</si>
  <si>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</si>
  <si>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</si>
  <si>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</si>
  <si>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</si>
  <si>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</si>
  <si>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</si>
  <si>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</si>
  <si>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</si>
  <si>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</si>
  <si>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</si>
  <si>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</si>
  <si>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</si>
  <si>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</si>
  <si>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</si>
  <si>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</si>
  <si>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</si>
  <si>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</si>
  <si>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</si>
  <si>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</si>
  <si>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</si>
  <si>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</si>
  <si>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</si>
  <si>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</si>
  <si>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</si>
  <si>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</si>
  <si>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</si>
  <si>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</si>
  <si>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</si>
  <si>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</si>
  <si>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</si>
  <si>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</si>
  <si>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</si>
  <si>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</si>
  <si>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</si>
  <si>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</si>
  <si>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</si>
  <si>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</si>
  <si>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</si>
  <si>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</si>
  <si>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</si>
  <si>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</si>
  <si>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</si>
  <si>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</si>
  <si>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</si>
  <si>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</si>
  <si>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</si>
  <si>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</si>
  <si>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</si>
  <si>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</si>
  <si>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</si>
  <si>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</si>
  <si>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</si>
  <si>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</si>
  <si>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</si>
  <si>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</si>
  <si>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</si>
  <si>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</si>
  <si>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</si>
  <si>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</si>
  <si>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</si>
  <si>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</si>
  <si>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</si>
  <si>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</si>
  <si>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</si>
  <si>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</si>
  <si>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</si>
  <si>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</si>
  <si>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</si>
  <si>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</si>
  <si>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</si>
  <si>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</si>
  <si>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</si>
  <si>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</si>
  <si>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</si>
  <si>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</si>
  <si>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</si>
  <si>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</si>
  <si>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</si>
  <si>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</si>
  <si>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</si>
  <si>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</si>
  <si>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</si>
  <si>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</si>
  <si>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</si>
  <si>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</si>
  <si>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</si>
  <si>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</si>
  <si>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</si>
  <si>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</si>
  <si>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</si>
  <si>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</si>
  <si>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</si>
  <si>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</si>
  <si>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</si>
  <si>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</si>
  <si>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</si>
  <si>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</si>
  <si>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</si>
  <si>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</si>
  <si>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</si>
  <si>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</si>
  <si>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</si>
  <si>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</si>
  <si>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</si>
  <si>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</si>
  <si>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</si>
  <si>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</si>
  <si>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</si>
  <si>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</si>
  <si>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</si>
  <si>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</si>
  <si>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</si>
  <si>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</si>
  <si>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</si>
  <si>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</si>
  <si>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</si>
  <si>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</si>
  <si>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</si>
  <si>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</si>
  <si>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</si>
  <si>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</si>
  <si>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</si>
  <si>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</si>
  <si>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</si>
  <si>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</si>
  <si>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</si>
  <si>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</si>
  <si>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</si>
  <si>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</si>
  <si>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</si>
  <si>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</si>
  <si>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</si>
  <si>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</si>
  <si>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</si>
  <si>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</si>
  <si>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</si>
  <si>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</si>
  <si>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</si>
  <si>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</si>
  <si>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</si>
  <si>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</si>
  <si>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</si>
  <si>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</si>
  <si>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</si>
  <si>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</si>
  <si>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</si>
  <si>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</si>
  <si>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</si>
  <si>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</si>
  <si>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</si>
  <si>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</si>
  <si>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</si>
  <si>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</si>
  <si>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</si>
  <si>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</si>
  <si>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</si>
  <si>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</si>
  <si>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</si>
  <si>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</si>
  <si>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</si>
  <si>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</si>
  <si>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</si>
  <si>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</si>
  <si>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</si>
  <si>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</si>
  <si>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</si>
  <si>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</si>
  <si>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</si>
  <si>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</si>
  <si>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</si>
  <si>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</si>
  <si>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</si>
  <si>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</si>
  <si>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</si>
  <si>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</si>
  <si>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</si>
  <si>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</si>
  <si>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</si>
  <si>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</si>
  <si>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</si>
  <si>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</si>
  <si>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</si>
  <si>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</si>
  <si>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</si>
  <si>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</si>
  <si>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</si>
  <si>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</si>
  <si>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</si>
  <si>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</si>
  <si>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</si>
  <si>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</si>
  <si>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</si>
  <si>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</si>
  <si>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</si>
  <si>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</si>
  <si>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</si>
  <si>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</si>
  <si>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</si>
  <si>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</si>
  <si>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</si>
  <si>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</si>
  <si>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</si>
  <si>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</si>
  <si>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</si>
  <si>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</si>
  <si>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</si>
  <si>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</si>
  <si>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</si>
  <si>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</si>
  <si>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</si>
  <si>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</si>
  <si>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</si>
  <si>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</si>
  <si>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</si>
  <si>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</si>
  <si>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</si>
  <si>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</si>
  <si>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</si>
  <si>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</si>
  <si>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</si>
  <si>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</si>
  <si>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</si>
  <si>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</si>
  <si>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</si>
  <si>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</si>
  <si>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</si>
  <si>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</si>
  <si>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</si>
  <si>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</si>
  <si>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</si>
  <si>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</si>
  <si>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</si>
  <si>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</si>
  <si>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</si>
  <si>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</si>
  <si>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</si>
  <si>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</si>
  <si>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</si>
  <si>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</si>
  <si>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</si>
  <si>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</si>
  <si>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</si>
  <si>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</si>
  <si>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</si>
  <si>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</si>
  <si>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</si>
  <si>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</si>
  <si>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</si>
  <si>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</si>
  <si>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</si>
  <si>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</si>
  <si>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</si>
  <si>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</si>
  <si>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</si>
  <si>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</si>
  <si>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</si>
  <si>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</si>
  <si>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</si>
  <si>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</si>
  <si>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</si>
  <si>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</si>
  <si>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</si>
  <si>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</si>
  <si>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</si>
  <si>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</si>
  <si>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</si>
  <si>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</si>
  <si>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</si>
  <si>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</si>
  <si>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</si>
  <si>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</si>
  <si>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</si>
  <si>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</si>
  <si>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</si>
  <si>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</si>
  <si>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</si>
  <si>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</si>
  <si>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</si>
  <si>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</si>
  <si>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</si>
  <si>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</si>
  <si>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</si>
  <si>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</si>
  <si>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</si>
  <si>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</si>
  <si>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</si>
  <si>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</si>
  <si>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</si>
  <si>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</si>
  <si>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</si>
  <si>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</si>
  <si>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</si>
  <si>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</si>
  <si>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</si>
  <si>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</si>
  <si>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</si>
  <si>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</si>
  <si>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</si>
  <si>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</si>
  <si>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</si>
  <si>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</si>
  <si>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</si>
  <si>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</si>
  <si>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</si>
  <si>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</si>
  <si>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</si>
  <si>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</si>
  <si>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</si>
  <si>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</si>
  <si>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</si>
  <si>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</si>
  <si>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</si>
  <si>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</si>
  <si>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</si>
  <si>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</si>
  <si>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</si>
  <si>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</si>
  <si>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</si>
  <si>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</si>
  <si>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</si>
  <si>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</si>
  <si>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</si>
  <si>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</si>
  <si>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</si>
  <si>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</si>
  <si>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</si>
  <si>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</si>
  <si>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</si>
  <si>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</si>
  <si>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</si>
  <si>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</si>
  <si>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</si>
  <si>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</si>
  <si>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</si>
  <si>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</si>
  <si>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</si>
  <si>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</si>
  <si>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</si>
  <si>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</si>
  <si>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</si>
  <si>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</si>
  <si>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</si>
  <si>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</si>
  <si>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</si>
  <si>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</si>
  <si>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</si>
  <si>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</si>
  <si>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</si>
  <si>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</si>
  <si>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</si>
  <si>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</si>
  <si>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</si>
  <si>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</si>
  <si>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</si>
  <si>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</si>
  <si>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</si>
  <si>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</si>
  <si>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</si>
  <si>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</si>
  <si>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</si>
  <si>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</si>
  <si>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</si>
  <si>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</si>
  <si>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</si>
  <si>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</si>
  <si>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</si>
  <si>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</si>
  <si>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</si>
  <si>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</si>
  <si>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</si>
  <si>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</si>
  <si>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</si>
  <si>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</si>
  <si>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</si>
  <si>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</si>
  <si>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</si>
  <si>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</si>
  <si>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</si>
  <si>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</si>
  <si>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</si>
  <si>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</si>
  <si>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</si>
  <si>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</si>
  <si>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</si>
  <si>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</si>
  <si>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</si>
  <si>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</si>
  <si>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</si>
  <si>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</si>
  <si>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</si>
  <si>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</si>
  <si>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</si>
  <si>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</si>
  <si>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</si>
  <si>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</si>
  <si>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</si>
  <si>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</si>
  <si>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</si>
  <si>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</si>
  <si>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</si>
  <si>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</si>
  <si>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</si>
  <si>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</si>
  <si>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</si>
  <si>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</si>
  <si>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</si>
  <si>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</si>
  <si>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</si>
  <si>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</si>
  <si>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</si>
  <si>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</si>
  <si>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</si>
  <si>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</si>
  <si>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</si>
  <si>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</si>
  <si>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</si>
  <si>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</si>
  <si>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</si>
  <si>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</si>
  <si>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</si>
  <si>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</si>
  <si>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</si>
  <si>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</si>
  <si>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</si>
  <si>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</si>
  <si>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</si>
  <si>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</si>
  <si>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</si>
  <si>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</si>
  <si>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</si>
  <si>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</si>
  <si>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</si>
  <si>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</si>
  <si>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</si>
  <si>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</si>
  <si>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</si>
  <si>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</si>
  <si>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</si>
  <si>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</si>
  <si>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</si>
  <si>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</si>
  <si>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</si>
  <si>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</si>
  <si>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</si>
  <si>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</si>
  <si>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</si>
  <si>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</si>
  <si>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</si>
  <si>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</si>
  <si>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</si>
  <si>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</si>
  <si>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</si>
  <si>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</si>
  <si>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</si>
  <si>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</si>
  <si>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</si>
  <si>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</si>
  <si>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</si>
  <si>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</si>
  <si>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</si>
  <si>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</si>
  <si>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</si>
  <si>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</si>
  <si>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</si>
  <si>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</si>
  <si>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</si>
  <si>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</si>
  <si>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</si>
  <si>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</si>
  <si>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</si>
  <si>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</si>
  <si>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</si>
  <si>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</si>
  <si>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</si>
  <si>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</si>
  <si>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</si>
  <si>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</si>
  <si>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</si>
  <si>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</si>
  <si>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</si>
  <si>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</si>
  <si>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</si>
  <si>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</si>
  <si>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</si>
  <si>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</si>
  <si>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</si>
  <si>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</si>
  <si>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</si>
  <si>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</si>
  <si>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</si>
  <si>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</si>
  <si>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</si>
  <si>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</si>
  <si>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</si>
  <si>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</si>
  <si>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</si>
  <si>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</si>
  <si>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</si>
  <si>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</si>
  <si>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</si>
  <si>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</si>
  <si>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</si>
  <si>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</si>
  <si>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</si>
  <si>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</si>
  <si>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</si>
  <si>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</si>
  <si>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</si>
  <si>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</si>
  <si>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</si>
  <si>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</si>
  <si>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</si>
  <si>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</si>
  <si>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</si>
  <si>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</si>
  <si>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</si>
  <si>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</si>
  <si>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</si>
  <si>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</si>
  <si>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</si>
  <si>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</si>
  <si>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</si>
  <si>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</si>
  <si>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</si>
  <si>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</si>
  <si>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</si>
  <si>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</si>
  <si>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</si>
  <si>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</si>
  <si>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</si>
  <si>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</si>
  <si>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</si>
  <si>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</si>
  <si>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</si>
  <si>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</si>
  <si>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</si>
  <si>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</si>
  <si>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</si>
  <si>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</si>
  <si>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</si>
  <si>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</si>
  <si>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</si>
  <si>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</si>
  <si>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</si>
  <si>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</si>
  <si>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</si>
  <si>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</si>
  <si>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</si>
  <si>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</si>
  <si>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</si>
  <si>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</si>
  <si>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</si>
  <si>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</si>
  <si>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</si>
  <si>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</si>
  <si>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</si>
  <si>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</si>
  <si>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</si>
  <si>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</si>
  <si>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</si>
  <si>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</si>
  <si>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</si>
  <si>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</si>
  <si>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</si>
  <si>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</si>
  <si>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</si>
  <si>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ÁLCOOL ETÍLICO HIDRATADO 70%,</t>
  </si>
  <si>
    <t>BICARBONATO DE SÓDIO</t>
  </si>
  <si>
    <t>BOTA EM EVA</t>
  </si>
  <si>
    <t>CABO PROLONGADOR</t>
  </si>
  <si>
    <t>DESENGORDURANTE</t>
  </si>
  <si>
    <t>DESENTIPIDOR DE VASO SANITÁRIO E RALOS</t>
  </si>
  <si>
    <t>DESENTIPIDOR DE VASO SANITÁRIO COM CABO DE MADEIRA</t>
  </si>
  <si>
    <t>DETERGENTE AUTOATIVO</t>
  </si>
  <si>
    <t>DETERGENTE LÍQUIDO, 5L</t>
  </si>
  <si>
    <t>ESCOVA PLÁSTICA DE ROUPA</t>
  </si>
  <si>
    <t>ESPONJA DE LÃ DE AÇO</t>
  </si>
  <si>
    <t>ESPONJA DE LIMPEZA</t>
  </si>
  <si>
    <t>HASTES DE COTONETES, CAIXAS COM 300 UNIDADES</t>
  </si>
  <si>
    <t>INSETICIDA CUPIM AEROSOL</t>
  </si>
  <si>
    <t>LENÇOS UMEDECIDOS</t>
  </si>
  <si>
    <t xml:space="preserve">LIMPA INOX CREMOSO  400G - </t>
  </si>
  <si>
    <t xml:space="preserve">LIXEIRA TELADA EM AÇO, </t>
  </si>
  <si>
    <t xml:space="preserve">LUVAS DE PROCEDIMENTO, TAMANHO P, M E G </t>
  </si>
  <si>
    <t xml:space="preserve">MANGUEIRA DE JARDIM </t>
  </si>
  <si>
    <t xml:space="preserve">OLEO DE PEROBA </t>
  </si>
  <si>
    <t>PANO MÁGICO</t>
  </si>
  <si>
    <t>PANO MULTIUSO AZUL</t>
  </si>
  <si>
    <t xml:space="preserve">PAPEL HIGIÊNICO , PACOTE COM 4 </t>
  </si>
  <si>
    <t>PAPEL HIGIÊNICO, ROLÃO</t>
  </si>
  <si>
    <t>PAPEL TOALHA INTERFOLHA</t>
  </si>
  <si>
    <t>PRENDEDOR DE ROUPA</t>
  </si>
  <si>
    <t>RODO PARA LIMPEZA DE VIDROS</t>
  </si>
  <si>
    <t xml:space="preserve">SABÃO EM PÓ 2KG </t>
  </si>
  <si>
    <t xml:space="preserve">SABÃO LÍQUIDO PH NEUTRO </t>
  </si>
  <si>
    <t>SACO DE LIXO DE POLIETILENO, NA COR VERDE, 100 LITROS</t>
  </si>
  <si>
    <t xml:space="preserve">SACO DE LIXO REFORÇADO 200 LITROS </t>
  </si>
  <si>
    <t xml:space="preserve">VINAGRE BRANCO </t>
  </si>
  <si>
    <t xml:space="preserve">VASSOURA NYLON </t>
  </si>
  <si>
    <t>registro de preços de material de higiene e limpeza</t>
  </si>
  <si>
    <t>prefeitura de cotipora</t>
  </si>
  <si>
    <t>90898487000164</t>
  </si>
  <si>
    <t>ODIMED COMERCIO VAREJISTA DE PRODUTO DE HIGIENE E LIMPEZA</t>
  </si>
  <si>
    <t>42188256000114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</si>
</sst>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6</v>
      </c>
      <c r="C2" s="125"/>
      <c r="D2" s="50" t="s">
        <v>162</v>
      </c>
      <c r="E2" s="70">
        <v>15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4004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4005</v>
      </c>
      <c r="C4" s="128"/>
      <c r="D4" s="128"/>
      <c r="E4" s="129"/>
      <c r="F4" s="22" t="s">
        <v>179</v>
      </c>
      <c r="G4" s="78" t="s">
        <v>4006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282135.14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21517.73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33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I41" sqref="I4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Pregão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15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Compras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282135.14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45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173</v>
      </c>
      <c r="I12" s="47" t="s">
        <v>3702</v>
      </c>
      <c r="J12" s="114">
        <v>42.79</v>
      </c>
      <c r="K12" s="54">
        <f>IFERROR(IF(H12*J12&lt;&gt;0,ROUND(ROUND(H12,4)*ROUND(J12,4),2),""),"")</f>
        <v>7402.67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360</v>
      </c>
      <c r="I13" s="47" t="s">
        <v>3786</v>
      </c>
      <c r="J13" s="114">
        <v>9.5399999999999991</v>
      </c>
      <c r="K13" s="54">
        <f>IFERROR(IF(H13*J13&lt;&gt;0,ROUND(ROUND(H13,4)*ROUND(J13,4),2),""),"")</f>
        <v>3434.4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10</v>
      </c>
      <c r="I14" s="47" t="s">
        <v>3736</v>
      </c>
      <c r="J14" s="114">
        <v>97.19</v>
      </c>
      <c r="K14" s="106">
        <f>IFERROR(IF(H14*J14&lt;&gt;0,ROUND(ROUND(H14,4)*ROUND(J14,4),2),""),"")</f>
        <v>971.9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16</v>
      </c>
      <c r="I15" s="47" t="s">
        <v>3702</v>
      </c>
      <c r="J15" s="114">
        <v>94.63</v>
      </c>
      <c r="K15" s="106">
        <f t="shared" ref="K15:K78" si="0">IFERROR(IF(H15*J15&lt;&gt;0,ROUND(ROUND(H15,4)*ROUND(J15,4),2),""),"")</f>
        <v>1514.08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140</v>
      </c>
      <c r="I16" s="47" t="s">
        <v>3702</v>
      </c>
      <c r="J16" s="114">
        <v>12.38</v>
      </c>
      <c r="K16" s="106">
        <f t="shared" si="0"/>
        <v>1733.2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169</v>
      </c>
      <c r="I17" s="47" t="s">
        <v>3702</v>
      </c>
      <c r="J17" s="114">
        <v>31.39</v>
      </c>
      <c r="K17" s="106">
        <f t="shared" si="0"/>
        <v>5304.91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7</v>
      </c>
      <c r="I18" s="47" t="s">
        <v>3702</v>
      </c>
      <c r="J18" s="114">
        <v>16.670000000000002</v>
      </c>
      <c r="K18" s="106">
        <f t="shared" si="0"/>
        <v>116.69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230</v>
      </c>
      <c r="I19" s="47" t="s">
        <v>3702</v>
      </c>
      <c r="J19" s="114">
        <v>12.82</v>
      </c>
      <c r="K19" s="106">
        <f t="shared" si="0"/>
        <v>2948.6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62</v>
      </c>
      <c r="I20" s="47" t="s">
        <v>3702</v>
      </c>
      <c r="J20" s="114">
        <v>26.26</v>
      </c>
      <c r="K20" s="106">
        <f t="shared" si="0"/>
        <v>1628.12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95</v>
      </c>
      <c r="I21" s="47" t="s">
        <v>3702</v>
      </c>
      <c r="J21" s="114">
        <v>9.24</v>
      </c>
      <c r="K21" s="106">
        <f t="shared" si="0"/>
        <v>877.8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145</v>
      </c>
      <c r="I22" s="47" t="s">
        <v>3702</v>
      </c>
      <c r="J22" s="114">
        <v>2.99</v>
      </c>
      <c r="K22" s="106">
        <f t="shared" si="0"/>
        <v>433.55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1050</v>
      </c>
      <c r="I23" s="47" t="s">
        <v>3702</v>
      </c>
      <c r="J23" s="114">
        <v>1.63</v>
      </c>
      <c r="K23" s="106">
        <f t="shared" si="0"/>
        <v>1711.5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110</v>
      </c>
      <c r="I24" s="47" t="s">
        <v>3703</v>
      </c>
      <c r="J24" s="114">
        <v>19.82</v>
      </c>
      <c r="K24" s="106">
        <f t="shared" si="0"/>
        <v>2180.1999999999998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85</v>
      </c>
      <c r="I25" s="47" t="s">
        <v>3702</v>
      </c>
      <c r="J25" s="114">
        <v>40.130000000000003</v>
      </c>
      <c r="K25" s="106">
        <f t="shared" si="0"/>
        <v>3411.05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170</v>
      </c>
      <c r="I26" s="47" t="s">
        <v>3702</v>
      </c>
      <c r="J26" s="114">
        <v>17.8</v>
      </c>
      <c r="K26" s="106">
        <f t="shared" si="0"/>
        <v>3026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95</v>
      </c>
      <c r="I27" s="47" t="s">
        <v>3702</v>
      </c>
      <c r="J27" s="114">
        <v>14.7</v>
      </c>
      <c r="K27" s="106">
        <f t="shared" si="0"/>
        <v>1396.5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55</v>
      </c>
      <c r="I28" s="47" t="s">
        <v>3702</v>
      </c>
      <c r="J28" s="114">
        <v>37.799999999999997</v>
      </c>
      <c r="K28" s="106">
        <f t="shared" si="0"/>
        <v>2079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40</v>
      </c>
      <c r="I29" s="47" t="s">
        <v>3703</v>
      </c>
      <c r="J29" s="114">
        <v>58.48</v>
      </c>
      <c r="K29" s="106">
        <f t="shared" si="0"/>
        <v>2339.1999999999998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105</v>
      </c>
      <c r="I30" s="47" t="s">
        <v>3695</v>
      </c>
      <c r="J30" s="114">
        <v>10</v>
      </c>
      <c r="K30" s="106">
        <f t="shared" si="0"/>
        <v>1050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25</v>
      </c>
      <c r="I31" s="47" t="s">
        <v>3702</v>
      </c>
      <c r="J31" s="114">
        <v>37.880000000000003</v>
      </c>
      <c r="K31" s="106">
        <f t="shared" si="0"/>
        <v>947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170</v>
      </c>
      <c r="I32" s="47" t="s">
        <v>3702</v>
      </c>
      <c r="J32" s="114">
        <v>13.27</v>
      </c>
      <c r="K32" s="106">
        <f t="shared" si="0"/>
        <v>2255.9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25</v>
      </c>
      <c r="I33" s="47" t="s">
        <v>3738</v>
      </c>
      <c r="J33" s="114">
        <v>170.22</v>
      </c>
      <c r="K33" s="106">
        <f t="shared" si="0"/>
        <v>4255.5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440</v>
      </c>
      <c r="I34" s="47" t="s">
        <v>3738</v>
      </c>
      <c r="J34" s="114">
        <v>10.119999999999999</v>
      </c>
      <c r="K34" s="106">
        <f t="shared" si="0"/>
        <v>4452.8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40</v>
      </c>
      <c r="I35" s="47" t="s">
        <v>3720</v>
      </c>
      <c r="J35" s="114">
        <v>10.96</v>
      </c>
      <c r="K35" s="106">
        <f t="shared" si="0"/>
        <v>438.4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3200</v>
      </c>
      <c r="I36" s="47" t="s">
        <v>3720</v>
      </c>
      <c r="J36" s="114">
        <v>58.97</v>
      </c>
      <c r="K36" s="106">
        <f t="shared" si="0"/>
        <v>188704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65</v>
      </c>
      <c r="I37" s="47" t="s">
        <v>3720</v>
      </c>
      <c r="J37" s="114">
        <v>9.01</v>
      </c>
      <c r="K37" s="106">
        <f t="shared" si="0"/>
        <v>585.65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14</v>
      </c>
      <c r="I38" s="47" t="s">
        <v>3702</v>
      </c>
      <c r="J38" s="114">
        <v>62.93</v>
      </c>
      <c r="K38" s="106">
        <f t="shared" si="0"/>
        <v>881.02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45</v>
      </c>
      <c r="I39" s="47" t="s">
        <v>3704</v>
      </c>
      <c r="J39" s="114">
        <v>32.6</v>
      </c>
      <c r="K39" s="106">
        <f t="shared" si="0"/>
        <v>1467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70</v>
      </c>
      <c r="I40" s="47" t="s">
        <v>3702</v>
      </c>
      <c r="J40" s="114">
        <v>52.99</v>
      </c>
      <c r="K40" s="106">
        <f t="shared" si="0"/>
        <v>3709.3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20</v>
      </c>
      <c r="I41" s="61" t="s">
        <v>3704</v>
      </c>
      <c r="J41" s="114">
        <v>109.53</v>
      </c>
      <c r="K41" s="106">
        <f t="shared" si="0"/>
        <v>2190.6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346</v>
      </c>
      <c r="I42" s="61" t="s">
        <v>3704</v>
      </c>
      <c r="J42" s="114">
        <v>66.2</v>
      </c>
      <c r="K42" s="106">
        <f t="shared" si="0"/>
        <v>22905.200000000001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135</v>
      </c>
      <c r="I43" s="47" t="s">
        <v>3702</v>
      </c>
      <c r="J43" s="114">
        <v>25.3</v>
      </c>
      <c r="K43" s="106">
        <f t="shared" si="0"/>
        <v>3415.5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90</v>
      </c>
      <c r="I44" s="47" t="s">
        <v>3702</v>
      </c>
      <c r="J44" s="114">
        <v>26.31</v>
      </c>
      <c r="K44" s="106">
        <f t="shared" si="0"/>
        <v>2367.9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tabSelected="1" workbookViewId="0">
      <selection activeCell="D33" sqref="D3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Pregão Presencial</v>
      </c>
      <c r="D2" s="162"/>
      <c r="E2" s="28" t="s">
        <v>151</v>
      </c>
      <c r="F2" s="29">
        <f>IF(Identificação!E2=0,"",Identificação!E2)</f>
        <v>15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4007</v>
      </c>
      <c r="D4" s="128"/>
      <c r="E4" s="128"/>
      <c r="F4" s="128"/>
      <c r="G4" s="22" t="s">
        <v>3754</v>
      </c>
      <c r="H4" s="79" t="s">
        <v>4008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Compras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21517.73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ÁLCOOL ETÍLICO HIDRATADO 70%,</v>
      </c>
      <c r="E12" s="116">
        <f>IF('Orçamento-base'!H12&gt;0,'Orçamento-base'!H12,"")</f>
        <v>173</v>
      </c>
      <c r="F12" s="54" t="str">
        <f>IF('Orçamento-base'!I12&gt;0,'Orçamento-base'!I12,"")</f>
        <v>un</v>
      </c>
      <c r="G12" s="114">
        <v>26.85</v>
      </c>
      <c r="H12" s="54">
        <f>IFERROR(IF(E12*G12&lt;&gt;0,ROUND(ROUND(E12,4)*ROUND(G12,4),2),""),"")</f>
        <v>4645.05</v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BICARBONATO DE SÓDIO</v>
      </c>
      <c r="E13" s="116">
        <f>IF('Orçamento-base'!H13&gt;0,'Orçamento-base'!H13,"")</f>
        <v>360</v>
      </c>
      <c r="F13" s="54" t="str">
        <f>IF('Orçamento-base'!I13&gt;0,'Orçamento-base'!I13,"")</f>
        <v>pc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BOTA EM EVA</v>
      </c>
      <c r="E14" s="167">
        <f>IF('Orçamento-base'!H14&gt;0,'Orçamento-base'!H14,"")</f>
        <v>10</v>
      </c>
      <c r="F14" s="106" t="str">
        <f>IF('Orçamento-base'!I14&gt;0,'Orçamento-base'!I14,"")</f>
        <v>par</v>
      </c>
      <c r="G14" s="114"/>
      <c r="H14" s="106" t="str">
        <f t="shared" ref="H14:H55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CABO PROLONGADOR</v>
      </c>
      <c r="E15" s="167">
        <f>IF('Orçamento-base'!H15&gt;0,'Orçamento-base'!H15,"")</f>
        <v>16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DESENGORDURANTE</v>
      </c>
      <c r="E16" s="167">
        <f>IF('Orçamento-base'!H16&gt;0,'Orçamento-base'!H16,"")</f>
        <v>140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DESENTIPIDOR DE VASO SANITÁRIO E RALOS</v>
      </c>
      <c r="E17" s="167">
        <f>IF('Orçamento-base'!H17&gt;0,'Orçamento-base'!H17,"")</f>
        <v>169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DESENTIPIDOR DE VASO SANITÁRIO COM CABO DE MADEIRA</v>
      </c>
      <c r="E18" s="167">
        <f>IF('Orçamento-base'!H18&gt;0,'Orçamento-base'!H18,"")</f>
        <v>7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DETERGENTE AUTOATIVO</v>
      </c>
      <c r="E19" s="167">
        <f>IF('Orçamento-base'!H19&gt;0,'Orçamento-base'!H19,"")</f>
        <v>230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DETERGENTE LÍQUIDO, 5L</v>
      </c>
      <c r="E20" s="167">
        <f>IF('Orçamento-base'!H20&gt;0,'Orçamento-base'!H20,"")</f>
        <v>62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ESCOVA PLÁSTICA DE ROUPA</v>
      </c>
      <c r="E21" s="167">
        <f>IF('Orçamento-base'!H21&gt;0,'Orçamento-base'!H21,"")</f>
        <v>95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ESPONJA DE LÃ DE AÇO</v>
      </c>
      <c r="E22" s="167">
        <f>IF('Orçamento-base'!H22&gt;0,'Orçamento-base'!H22,"")</f>
        <v>145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ESPONJA DE LIMPEZA</v>
      </c>
      <c r="E23" s="167">
        <f>IF('Orçamento-base'!H23&gt;0,'Orçamento-base'!H23,"")</f>
        <v>1050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HASTES DE COTONETES, CAIXAS COM 300 UNIDADES</v>
      </c>
      <c r="E24" s="167">
        <f>IF('Orçamento-base'!H24&gt;0,'Orçamento-base'!H24,"")</f>
        <v>110</v>
      </c>
      <c r="F24" s="106" t="str">
        <f>IF('Orçamento-base'!I24&gt;0,'Orçamento-base'!I24,"")</f>
        <v>cx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INSETICIDA CUPIM AEROSOL</v>
      </c>
      <c r="E25" s="167">
        <f>IF('Orçamento-base'!H25&gt;0,'Orçamento-base'!H25,"")</f>
        <v>85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LENÇOS UMEDECIDOS</v>
      </c>
      <c r="E26" s="167">
        <f>IF('Orçamento-base'!H26&gt;0,'Orçamento-base'!H26,"")</f>
        <v>170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 xml:space="preserve">LIMPA INOX CREMOSO  400G - </v>
      </c>
      <c r="E27" s="167">
        <f>IF('Orçamento-base'!H27&gt;0,'Orçamento-base'!H27,"")</f>
        <v>95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 xml:space="preserve">LIXEIRA TELADA EM AÇO, </v>
      </c>
      <c r="E28" s="167">
        <f>IF('Orçamento-base'!H28&gt;0,'Orçamento-base'!H28,"")</f>
        <v>55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 xml:space="preserve">LUVAS DE PROCEDIMENTO, TAMANHO P, M E G </v>
      </c>
      <c r="E29" s="167">
        <f>IF('Orçamento-base'!H29&gt;0,'Orçamento-base'!H29,"")</f>
        <v>40</v>
      </c>
      <c r="F29" s="106" t="str">
        <f>IF('Orçamento-base'!I29&gt;0,'Orçamento-base'!I29,"")</f>
        <v>cx</v>
      </c>
      <c r="G29" s="114">
        <v>16.55</v>
      </c>
      <c r="H29" s="106">
        <f t="shared" si="0"/>
        <v>662</v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 xml:space="preserve">MANGUEIRA DE JARDIM </v>
      </c>
      <c r="E30" s="167">
        <f>IF('Orçamento-base'!H30&gt;0,'Orçamento-base'!H30,"")</f>
        <v>105</v>
      </c>
      <c r="F30" s="106" t="str">
        <f>IF('Orçamento-base'!I30&gt;0,'Orçamento-base'!I30,"")</f>
        <v>m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OLEO DE PEROBA </v>
      </c>
      <c r="E31" s="167">
        <f>IF('Orçamento-base'!H31&gt;0,'Orçamento-base'!H31,"")</f>
        <v>25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PANO MÁGICO</v>
      </c>
      <c r="E32" s="167">
        <f>IF('Orçamento-base'!H32&gt;0,'Orçamento-base'!H32,"")</f>
        <v>170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PANO MULTIUSO AZUL</v>
      </c>
      <c r="E33" s="167">
        <f>IF('Orçamento-base'!H33&gt;0,'Orçamento-base'!H33,"")</f>
        <v>25</v>
      </c>
      <c r="F33" s="106" t="str">
        <f>IF('Orçamento-base'!I33&gt;0,'Orçamento-base'!I33,"")</f>
        <v>rl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 xml:space="preserve">PAPEL HIGIÊNICO , PACOTE COM 4 </v>
      </c>
      <c r="E34" s="167">
        <f>IF('Orçamento-base'!H34&gt;0,'Orçamento-base'!H34,"")</f>
        <v>440</v>
      </c>
      <c r="F34" s="106" t="str">
        <f>IF('Orçamento-base'!I34&gt;0,'Orçamento-base'!I34,"")</f>
        <v>rl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PAPEL HIGIÊNICO, ROLÃO</v>
      </c>
      <c r="E35" s="167">
        <f>IF('Orçamento-base'!H35&gt;0,'Orçamento-base'!H35,"")</f>
        <v>40</v>
      </c>
      <c r="F35" s="106" t="str">
        <f>IF('Orçamento-base'!I35&gt;0,'Orçamento-base'!I35,"")</f>
        <v>fd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PAPEL TOALHA INTERFOLHA</v>
      </c>
      <c r="E36" s="167">
        <f>IF('Orçamento-base'!H36&gt;0,'Orçamento-base'!H36,"")</f>
        <v>3200</v>
      </c>
      <c r="F36" s="106" t="str">
        <f>IF('Orçamento-base'!I36&gt;0,'Orçamento-base'!I36,"")</f>
        <v>fd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PRENDEDOR DE ROUPA</v>
      </c>
      <c r="E37" s="167">
        <f>IF('Orçamento-base'!H37&gt;0,'Orçamento-base'!H37,"")</f>
        <v>65</v>
      </c>
      <c r="F37" s="106" t="str">
        <f>IF('Orçamento-base'!I37&gt;0,'Orçamento-base'!I37,"")</f>
        <v>fd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RODO PARA LIMPEZA DE VIDROS</v>
      </c>
      <c r="E38" s="167">
        <f>IF('Orçamento-base'!H38&gt;0,'Orçamento-base'!H38,"")</f>
        <v>14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 xml:space="preserve">SABÃO EM PÓ 2KG </v>
      </c>
      <c r="E39" s="167">
        <f>IF('Orçamento-base'!H39&gt;0,'Orçamento-base'!H39,"")</f>
        <v>45</v>
      </c>
      <c r="F39" s="106" t="str">
        <f>IF('Orçamento-base'!I39&gt;0,'Orçamento-base'!I39,"")</f>
        <v>pac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 xml:space="preserve">SABÃO LÍQUIDO PH NEUTRO </v>
      </c>
      <c r="E40" s="167">
        <f>IF('Orçamento-base'!H40&gt;0,'Orçamento-base'!H40,"")</f>
        <v>70</v>
      </c>
      <c r="F40" s="106" t="str">
        <f>IF('Orçamento-base'!I40&gt;0,'Orçamento-base'!I40,"")</f>
        <v>un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SACO DE LIXO DE POLIETILENO, NA COR VERDE, 100 LITROS</v>
      </c>
      <c r="E41" s="167">
        <f>IF('Orçamento-base'!H41&gt;0,'Orçamento-base'!H41,"")</f>
        <v>20</v>
      </c>
      <c r="F41" s="106" t="str">
        <f>IF('Orçamento-base'!I41&gt;0,'Orçamento-base'!I41,"")</f>
        <v>pac</v>
      </c>
      <c r="G41" s="114">
        <v>44.49</v>
      </c>
      <c r="H41" s="106">
        <f t="shared" si="0"/>
        <v>889.8</v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 xml:space="preserve">SACO DE LIXO REFORÇADO 200 LITROS </v>
      </c>
      <c r="E42" s="167">
        <f>IF('Orçamento-base'!H42&gt;0,'Orçamento-base'!H42,"")</f>
        <v>346</v>
      </c>
      <c r="F42" s="106" t="str">
        <f>IF('Orçamento-base'!I42&gt;0,'Orçamento-base'!I42,"")</f>
        <v>pac</v>
      </c>
      <c r="G42" s="114">
        <v>44.28</v>
      </c>
      <c r="H42" s="106">
        <f t="shared" si="0"/>
        <v>15320.88</v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 xml:space="preserve">VINAGRE BRANCO </v>
      </c>
      <c r="E43" s="167">
        <f>IF('Orçamento-base'!H43&gt;0,'Orçamento-base'!H43,"")</f>
        <v>135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 xml:space="preserve">VASSOURA NYLON </v>
      </c>
      <c r="E44" s="167">
        <f>IF('Orçamento-base'!H44&gt;0,'Orçamento-base'!H44,"")</f>
        <v>90</v>
      </c>
      <c r="F44" s="106" t="str">
        <f>IF('Orçamento-base'!I44&gt;0,'Orçamento-base'!I44,"")</f>
        <v>un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73" workbookViewId="0">
      <selection activeCell="I77" sqref="I77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2023-04-04T20:29:48Z</dcterms:modified>
</cp:coreProperties>
</file>