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EILÃO 01-2023\PLANILHAS\"/>
    </mc:Choice>
  </mc:AlternateContent>
  <xr:revisionPtr revIDLastSave="0" documentId="13_ncr:1_{038E3564-D4D3-433F-80DA-68DB079747A8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6" l="1"/>
  <c r="B36" i="6"/>
  <c r="C36" i="6"/>
  <c r="D36" i="6"/>
  <c r="E36" i="6"/>
  <c r="F36" i="6"/>
  <c r="H36" i="6"/>
  <c r="A37" i="6"/>
  <c r="B37" i="6"/>
  <c r="C37" i="6"/>
  <c r="D37" i="6"/>
  <c r="E37" i="6"/>
  <c r="H37" i="6" s="1"/>
  <c r="F37" i="6"/>
  <c r="A38" i="6"/>
  <c r="B38" i="6"/>
  <c r="C38" i="6"/>
  <c r="D38" i="6"/>
  <c r="E38" i="6"/>
  <c r="H38" i="6" s="1"/>
  <c r="F38" i="6"/>
  <c r="A39" i="6"/>
  <c r="B39" i="6"/>
  <c r="C39" i="6"/>
  <c r="D39" i="6"/>
  <c r="E39" i="6"/>
  <c r="F39" i="6"/>
  <c r="H39" i="6"/>
  <c r="A40" i="6"/>
  <c r="B40" i="6"/>
  <c r="C40" i="6"/>
  <c r="D40" i="6"/>
  <c r="E40" i="6"/>
  <c r="F40" i="6"/>
  <c r="H40" i="6"/>
  <c r="A41" i="6"/>
  <c r="B41" i="6"/>
  <c r="C41" i="6"/>
  <c r="D41" i="6"/>
  <c r="E41" i="6"/>
  <c r="H41" i="6" s="1"/>
  <c r="F41" i="6"/>
  <c r="A42" i="6"/>
  <c r="B42" i="6"/>
  <c r="C42" i="6"/>
  <c r="D42" i="6"/>
  <c r="E42" i="6"/>
  <c r="H42" i="6" s="1"/>
  <c r="F42" i="6"/>
  <c r="A43" i="6"/>
  <c r="B43" i="6"/>
  <c r="C43" i="6"/>
  <c r="D43" i="6"/>
  <c r="E43" i="6"/>
  <c r="F43" i="6"/>
  <c r="H43" i="6"/>
  <c r="A44" i="6"/>
  <c r="B44" i="6"/>
  <c r="C44" i="6"/>
  <c r="D44" i="6"/>
  <c r="E44" i="6"/>
  <c r="F44" i="6"/>
  <c r="H44" i="6"/>
  <c r="A45" i="6"/>
  <c r="B45" i="6"/>
  <c r="C45" i="6"/>
  <c r="D45" i="6"/>
  <c r="E45" i="6"/>
  <c r="H45" i="6" s="1"/>
  <c r="F45" i="6"/>
  <c r="A46" i="6"/>
  <c r="B46" i="6"/>
  <c r="C46" i="6"/>
  <c r="D46" i="6"/>
  <c r="E46" i="6"/>
  <c r="H46" i="6" s="1"/>
  <c r="F46" i="6"/>
  <c r="A47" i="6"/>
  <c r="B47" i="6"/>
  <c r="C47" i="6"/>
  <c r="D47" i="6"/>
  <c r="E47" i="6"/>
  <c r="F47" i="6"/>
  <c r="H47" i="6"/>
  <c r="A14" i="6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F18" i="6"/>
  <c r="H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F21" i="6"/>
  <c r="H21" i="6"/>
  <c r="A22" i="6"/>
  <c r="B22" i="6"/>
  <c r="C22" i="6"/>
  <c r="D22" i="6"/>
  <c r="E22" i="6"/>
  <c r="F22" i="6"/>
  <c r="H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30" i="6"/>
  <c r="B30" i="6"/>
  <c r="C30" i="6"/>
  <c r="D30" i="6"/>
  <c r="E30" i="6"/>
  <c r="F30" i="6"/>
  <c r="H30" i="6"/>
  <c r="A31" i="6"/>
  <c r="B31" i="6"/>
  <c r="C31" i="6"/>
  <c r="D31" i="6"/>
  <c r="E31" i="6"/>
  <c r="H31" i="6" s="1"/>
  <c r="F31" i="6"/>
  <c r="A32" i="6"/>
  <c r="B32" i="6"/>
  <c r="C32" i="6"/>
  <c r="D32" i="6"/>
  <c r="E32" i="6"/>
  <c r="H32" i="6" s="1"/>
  <c r="F32" i="6"/>
  <c r="A33" i="6"/>
  <c r="B33" i="6"/>
  <c r="C33" i="6"/>
  <c r="D33" i="6"/>
  <c r="E33" i="6"/>
  <c r="F33" i="6"/>
  <c r="H33" i="6"/>
  <c r="A34" i="6"/>
  <c r="B34" i="6"/>
  <c r="C34" i="6"/>
  <c r="D34" i="6"/>
  <c r="E34" i="6"/>
  <c r="F34" i="6"/>
  <c r="H34" i="6"/>
  <c r="A35" i="6"/>
  <c r="B35" i="6"/>
  <c r="C35" i="6"/>
  <c r="D35" i="6"/>
  <c r="E35" i="6"/>
  <c r="H35" i="6" s="1"/>
  <c r="F35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5" i="3" l="1"/>
  <c r="B14" i="3"/>
  <c r="K12" i="3"/>
  <c r="B12" i="3" s="1"/>
  <c r="B16" i="3" l="1"/>
  <c r="B17" i="3" s="1"/>
  <c r="E12" i="6"/>
  <c r="H12" i="6" s="1"/>
  <c r="B18" i="3" l="1"/>
  <c r="C5" i="6"/>
  <c r="C3" i="6"/>
  <c r="H2" i="6"/>
  <c r="F2" i="6"/>
  <c r="C2" i="6"/>
  <c r="K4" i="3"/>
  <c r="K2" i="3"/>
  <c r="C3" i="3"/>
  <c r="C4" i="3"/>
  <c r="C5" i="3"/>
  <c r="I2" i="3"/>
  <c r="C2" i="3"/>
  <c r="B19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0" i="3" l="1"/>
  <c r="B21" i="3"/>
  <c r="E13" i="6"/>
  <c r="H13" i="6" s="1"/>
  <c r="O13" i="3"/>
  <c r="B22" i="3" l="1"/>
  <c r="B23" i="3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<sst xmlns="http://schemas.openxmlformats.org/spreadsheetml/2006/main" count="15156" uniqueCount="4002">
  <si>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</si>
  <si>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</si>
  <si>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</si>
  <si>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</si>
  <si>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</si>
  <si>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</si>
  <si>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</si>
  <si>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</si>
  <si>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</si>
  <si>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</si>
  <si>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</si>
  <si>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</si>
  <si>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</si>
  <si>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</si>
  <si>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</si>
  <si>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</si>
  <si>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</si>
  <si>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</si>
  <si>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</si>
  <si>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</si>
  <si>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</si>
  <si>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</si>
  <si>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</si>
  <si>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</si>
  <si>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</si>
  <si>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</si>
  <si>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</si>
  <si>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</si>
  <si>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</si>
  <si>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</si>
  <si>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</si>
  <si>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</si>
  <si>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</si>
  <si>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</si>
  <si>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</si>
  <si>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</si>
  <si>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</si>
  <si>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</si>
  <si>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</si>
  <si>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</si>
  <si>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</si>
  <si>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</si>
  <si>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</si>
  <si>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</si>
  <si>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</si>
  <si>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</si>
  <si>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</si>
  <si>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</si>
  <si>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</si>
  <si>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</si>
  <si>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</si>
  <si>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</si>
  <si>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</si>
  <si>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</si>
  <si>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</si>
  <si>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</si>
  <si>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</si>
  <si>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</si>
  <si>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</si>
  <si>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</si>
  <si>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</si>
  <si>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</si>
  <si>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</si>
  <si>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</si>
  <si>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</si>
  <si>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</si>
  <si>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</si>
  <si>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</si>
  <si>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</si>
  <si>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</si>
  <si>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</si>
  <si>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</si>
  <si>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</si>
  <si>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</si>
  <si>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</si>
  <si>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</si>
  <si>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</si>
  <si>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</si>
  <si>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</si>
  <si>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</si>
  <si>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</si>
  <si>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</si>
  <si>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</si>
  <si>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</si>
  <si>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</si>
  <si>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</si>
  <si>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</si>
  <si>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</si>
  <si>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</si>
  <si>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</si>
  <si>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</si>
  <si>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</si>
  <si>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</si>
  <si>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</si>
  <si>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</si>
  <si>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</si>
  <si>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</si>
  <si>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</si>
  <si>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</si>
  <si>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</si>
  <si>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</si>
  <si>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</si>
  <si>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</si>
  <si>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</si>
  <si>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</si>
  <si>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</si>
  <si>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</si>
  <si>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</si>
  <si>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</si>
  <si>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</si>
  <si>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</si>
  <si>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</si>
  <si>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</si>
  <si>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</si>
  <si>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</si>
  <si>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</si>
  <si>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</si>
  <si>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</si>
  <si>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</si>
  <si>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</si>
  <si>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</si>
  <si>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</si>
  <si>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</si>
  <si>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</si>
  <si>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</si>
  <si>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</si>
  <si>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</si>
  <si>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</si>
  <si>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</si>
  <si>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</si>
  <si>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</si>
  <si>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</si>
  <si>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</si>
  <si>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</si>
  <si>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</si>
  <si>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</si>
  <si>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</si>
  <si>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</si>
  <si>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</si>
  <si>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</si>
  <si>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</si>
  <si>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</si>
  <si>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</si>
  <si>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</si>
  <si>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</si>
  <si>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</si>
  <si>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</si>
  <si>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</si>
  <si>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</si>
  <si>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</si>
  <si>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</si>
  <si>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</si>
  <si>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</si>
  <si>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</si>
  <si>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</si>
  <si>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</si>
  <si>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</si>
  <si>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</si>
  <si>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</si>
  <si>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</si>
  <si>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</si>
  <si>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</si>
  <si>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</si>
  <si>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</si>
  <si>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</si>
  <si>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</si>
  <si>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</si>
  <si>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</si>
  <si>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</si>
  <si>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</si>
  <si>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</si>
  <si>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</si>
  <si>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</si>
  <si>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</si>
  <si>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</si>
  <si>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</si>
  <si>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</si>
  <si>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</si>
  <si>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</si>
  <si>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</si>
  <si>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</si>
  <si>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</si>
  <si>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</si>
  <si>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</si>
  <si>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</si>
  <si>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</si>
  <si>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</si>
  <si>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</si>
  <si>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</si>
  <si>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</si>
  <si>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</si>
  <si>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</si>
  <si>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</si>
  <si>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</si>
  <si>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</si>
  <si>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</si>
  <si>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</si>
  <si>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</si>
  <si>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</si>
  <si>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</si>
  <si>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</si>
  <si>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</si>
  <si>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</si>
  <si>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</si>
  <si>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</si>
  <si>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</si>
  <si>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</si>
  <si>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</si>
  <si>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</si>
  <si>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</si>
  <si>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</si>
  <si>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</si>
  <si>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</si>
  <si>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</si>
  <si>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</si>
  <si>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</si>
  <si>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</si>
  <si>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</si>
  <si>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</si>
  <si>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</si>
  <si>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</si>
  <si>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</si>
  <si>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</si>
  <si>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</si>
  <si>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</si>
  <si>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</si>
  <si>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</si>
  <si>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</si>
  <si>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</si>
  <si>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</si>
  <si>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</si>
  <si>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</si>
  <si>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</si>
  <si>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</si>
  <si>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</si>
  <si>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</si>
  <si>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</si>
  <si>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</si>
  <si>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</si>
  <si>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</si>
  <si>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</si>
  <si>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</si>
  <si>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</si>
  <si>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</si>
  <si>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</si>
  <si>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</si>
  <si>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</si>
  <si>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</si>
  <si>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</si>
  <si>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</si>
  <si>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</si>
  <si>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</si>
  <si>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</si>
  <si>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</si>
  <si>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</si>
  <si>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</si>
  <si>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</si>
  <si>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</si>
  <si>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</si>
  <si>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</si>
  <si>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</si>
  <si>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</si>
  <si>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</si>
  <si>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</si>
  <si>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</si>
  <si>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</si>
  <si>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</si>
  <si>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</si>
  <si>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</si>
  <si>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</si>
  <si>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</si>
  <si>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</si>
  <si>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</si>
  <si>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</si>
  <si>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</si>
  <si>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</si>
  <si>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</si>
  <si>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</si>
  <si>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</si>
  <si>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</si>
  <si>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</si>
  <si>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</si>
  <si>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</si>
  <si>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</si>
  <si>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</si>
  <si>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</si>
  <si>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</si>
  <si>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</si>
  <si>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</si>
  <si>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</si>
  <si>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</si>
  <si>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</si>
  <si>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</si>
  <si>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</si>
  <si>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</si>
  <si>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</si>
  <si>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</si>
  <si>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</si>
  <si>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</si>
  <si>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</si>
  <si>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</si>
  <si>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</si>
  <si>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</si>
  <si>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</si>
  <si>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</si>
  <si>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</si>
  <si>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</si>
  <si>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</si>
  <si>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</si>
  <si>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</si>
  <si>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</si>
  <si>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</si>
  <si>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</si>
  <si>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</si>
  <si>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</si>
  <si>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</si>
  <si>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</si>
  <si>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</si>
  <si>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</si>
  <si>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</si>
  <si>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</si>
  <si>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</si>
  <si>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</si>
  <si>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</si>
  <si>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</si>
  <si>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</si>
  <si>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</si>
  <si>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</si>
  <si>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</si>
  <si>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</si>
  <si>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</si>
  <si>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</si>
  <si>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</si>
  <si>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</si>
  <si>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</si>
  <si>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</si>
  <si>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</si>
  <si>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</si>
  <si>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</si>
  <si>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</si>
  <si>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</si>
  <si>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</si>
  <si>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</si>
  <si>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</si>
  <si>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</si>
  <si>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</si>
  <si>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</si>
  <si>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</si>
  <si>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</si>
  <si>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</si>
  <si>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</si>
  <si>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</si>
  <si>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</si>
  <si>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</si>
  <si>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</si>
  <si>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</si>
  <si>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</si>
  <si>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</si>
  <si>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</si>
  <si>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</si>
  <si>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</si>
  <si>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</si>
  <si>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</si>
  <si>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</si>
  <si>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</si>
  <si>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</si>
  <si>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</si>
  <si>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</si>
  <si>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</si>
  <si>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</si>
  <si>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</si>
  <si>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</si>
  <si>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</si>
  <si>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</si>
  <si>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</si>
  <si>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</si>
  <si>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</si>
  <si>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</si>
  <si>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</si>
  <si>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</si>
  <si>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</si>
  <si>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</si>
  <si>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</si>
  <si>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</si>
  <si>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</si>
  <si>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</si>
  <si>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</si>
  <si>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</si>
  <si>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</si>
  <si>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</si>
  <si>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</si>
  <si>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</si>
  <si>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</si>
  <si>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</si>
  <si>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</si>
  <si>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</si>
  <si>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</si>
  <si>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</si>
  <si>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</si>
  <si>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</si>
  <si>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</si>
  <si>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</si>
  <si>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</si>
  <si>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</si>
  <si>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</si>
  <si>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</si>
  <si>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</si>
  <si>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</si>
  <si>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</si>
  <si>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</si>
  <si>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</si>
  <si>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</si>
  <si>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</si>
  <si>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</si>
  <si>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</si>
  <si>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</si>
  <si>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</si>
  <si>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</si>
  <si>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</si>
  <si>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</si>
  <si>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</si>
  <si>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</si>
  <si>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</si>
  <si>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</si>
  <si>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</si>
  <si>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</si>
  <si>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</si>
  <si>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</si>
  <si>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</si>
  <si>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</si>
  <si>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</si>
  <si>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</si>
  <si>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</si>
  <si>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</si>
  <si>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</si>
  <si>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</si>
  <si>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</si>
  <si>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</si>
  <si>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</si>
  <si>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</si>
  <si>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</si>
  <si>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</si>
  <si>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</si>
  <si>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</si>
  <si>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</si>
  <si>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</si>
  <si>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</si>
  <si>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</si>
  <si>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</si>
  <si>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</si>
  <si>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</si>
  <si>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</si>
  <si>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</si>
  <si>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</si>
  <si>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</si>
  <si>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</si>
  <si>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</si>
  <si>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</si>
  <si>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</si>
  <si>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</si>
  <si>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</si>
  <si>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</si>
  <si>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</si>
  <si>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</si>
  <si>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</si>
  <si>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</si>
  <si>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</si>
  <si>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</si>
  <si>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</si>
  <si>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</si>
  <si>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</si>
  <si>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</si>
  <si>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</si>
  <si>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</si>
  <si>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</si>
  <si>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</si>
  <si>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</si>
  <si>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</si>
  <si>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</si>
  <si>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</si>
  <si>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</si>
  <si>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</si>
  <si>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</si>
  <si>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</si>
  <si>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</si>
  <si>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</si>
  <si>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</si>
  <si>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</si>
  <si>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</si>
  <si>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</si>
  <si>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</si>
  <si>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</si>
  <si>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</si>
  <si>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</si>
  <si>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</si>
  <si>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</si>
  <si>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</si>
  <si>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</si>
  <si>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</si>
  <si>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</si>
  <si>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</si>
  <si>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</si>
  <si>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</si>
  <si>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</si>
  <si>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</si>
  <si>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</si>
  <si>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</si>
  <si>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</si>
  <si>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</si>
  <si>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</si>
  <si>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</si>
  <si>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</si>
  <si>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</si>
  <si>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</si>
  <si>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</si>
  <si>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</si>
  <si>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</si>
  <si>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</si>
  <si>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</si>
  <si>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</si>
  <si>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</si>
  <si>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</si>
  <si>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</si>
  <si>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</si>
  <si>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</si>
  <si>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</si>
  <si>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</si>
  <si>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</si>
  <si>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</si>
  <si>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</si>
  <si>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</si>
  <si>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</si>
  <si>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</si>
  <si>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</si>
  <si>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</si>
  <si>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</si>
  <si>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</si>
  <si>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</si>
  <si>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</si>
  <si>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</si>
  <si>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</si>
  <si>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</si>
  <si>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</si>
  <si>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</si>
  <si>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</si>
  <si>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</si>
  <si>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</si>
  <si>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</si>
  <si>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</si>
  <si>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</si>
  <si>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</si>
  <si>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</si>
  <si>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</si>
  <si>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</si>
  <si>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</si>
  <si>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</si>
  <si>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</si>
  <si>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</si>
  <si>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</si>
  <si>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</si>
  <si>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</si>
  <si>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</si>
  <si>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</si>
  <si>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</si>
  <si>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</si>
  <si>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</si>
  <si>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</si>
  <si>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</si>
  <si>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</si>
  <si>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</si>
  <si>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</si>
  <si>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</si>
  <si>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</si>
  <si>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</si>
  <si>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</si>
  <si>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</si>
  <si>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</si>
  <si>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</si>
  <si>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</si>
  <si>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</si>
  <si>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</si>
  <si>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</si>
  <si>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</si>
  <si>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</si>
  <si>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</si>
  <si>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</si>
  <si>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</si>
  <si>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</si>
  <si>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</si>
  <si>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</si>
  <si>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</si>
  <si>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</si>
  <si>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</si>
  <si>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</si>
  <si>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</si>
  <si>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</si>
  <si>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</si>
  <si>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</si>
  <si>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</si>
  <si>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</si>
  <si>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</si>
  <si>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</si>
  <si>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</si>
  <si>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</si>
  <si>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</si>
  <si>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</si>
  <si>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</si>
  <si>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</si>
  <si>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</si>
  <si>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</si>
  <si>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</si>
  <si>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</si>
  <si>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</si>
  <si>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</si>
  <si>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</si>
  <si>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</si>
  <si>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</si>
  <si>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</si>
  <si>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</si>
  <si>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</si>
  <si>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</si>
  <si>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</si>
  <si>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</si>
  <si>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</si>
  <si>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</si>
  <si>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</si>
  <si>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</si>
  <si>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</si>
  <si>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</si>
  <si>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</si>
  <si>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</si>
  <si>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</si>
  <si>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</si>
  <si>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</si>
  <si>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</si>
  <si>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</si>
  <si>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</si>
  <si>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</si>
  <si>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</si>
  <si>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</si>
  <si>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</si>
  <si>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</si>
  <si>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</si>
  <si>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</si>
  <si>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</si>
  <si>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</si>
  <si>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</si>
  <si>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</si>
  <si>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</si>
  <si>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</si>
  <si>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</si>
  <si>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</si>
  <si>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</si>
  <si>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</si>
  <si>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</si>
  <si>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</si>
  <si>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</si>
  <si>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</si>
  <si>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</si>
  <si>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</si>
  <si>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</si>
  <si>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</si>
  <si>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</si>
  <si>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</si>
  <si>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</si>
  <si>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</si>
  <si>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</si>
  <si>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</si>
  <si>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</si>
  <si>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</si>
  <si>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</si>
  <si>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</si>
  <si>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</si>
  <si>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</si>
  <si>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</si>
  <si>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</si>
  <si>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</si>
  <si>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</si>
  <si>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</si>
  <si>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</si>
  <si>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</si>
  <si>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</si>
  <si>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</si>
  <si>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</si>
  <si>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</si>
  <si>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</si>
  <si>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</si>
  <si>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</si>
  <si>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</si>
  <si>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</si>
  <si>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</si>
  <si>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</si>
  <si>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</si>
  <si>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</si>
  <si>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</si>
  <si>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</si>
  <si>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</si>
  <si>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</si>
  <si>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</si>
  <si>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</si>
  <si>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</si>
  <si>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</si>
  <si>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</si>
  <si>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</si>
  <si>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</si>
  <si>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</si>
  <si>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</si>
  <si>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</si>
  <si>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</si>
  <si>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</si>
  <si>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</si>
  <si>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</si>
  <si>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</si>
  <si>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</si>
  <si>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</si>
  <si>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</si>
  <si>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</si>
  <si>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</si>
  <si>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</si>
  <si>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</si>
  <si>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</si>
  <si>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</si>
  <si>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</si>
  <si>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</si>
  <si>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</si>
  <si>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</si>
  <si>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</si>
  <si>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</si>
  <si>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</si>
  <si>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</si>
  <si>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</si>
  <si>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</si>
  <si>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</si>
  <si>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</si>
  <si>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</si>
  <si>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</si>
  <si>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</si>
  <si>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</si>
  <si>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</si>
  <si>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</si>
  <si>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</si>
  <si>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</si>
  <si>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</si>
  <si>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</si>
  <si>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</si>
  <si>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</si>
  <si>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</si>
  <si>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</si>
  <si>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</si>
  <si>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</si>
  <si>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</si>
  <si>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</si>
  <si>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</si>
  <si>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</si>
  <si>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</si>
  <si>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</si>
  <si>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</si>
  <si>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</si>
  <si>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</si>
  <si>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</si>
  <si>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</si>
  <si>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</si>
  <si>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</si>
  <si>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</si>
  <si>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</si>
  <si>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</si>
  <si>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</si>
  <si>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</si>
  <si>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</si>
  <si>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</si>
  <si>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</si>
  <si>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</si>
  <si>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</si>
  <si>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</si>
  <si>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</si>
  <si>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</si>
  <si>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</si>
  <si>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</si>
  <si>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</si>
  <si>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</si>
  <si>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</si>
  <si>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</si>
  <si>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</si>
  <si>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</si>
  <si>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</si>
  <si>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</si>
  <si>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</si>
  <si>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</si>
  <si>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</si>
  <si>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</si>
  <si>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</si>
  <si>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</si>
  <si>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</si>
  <si>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</si>
  <si>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</si>
  <si>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</si>
  <si>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</si>
  <si>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</si>
  <si>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</si>
  <si>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</si>
  <si>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</si>
  <si>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</si>
  <si>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</si>
  <si>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</si>
  <si>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</si>
  <si>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</si>
  <si>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</si>
  <si>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</si>
  <si>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</si>
  <si>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</si>
  <si>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</si>
  <si>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</si>
  <si>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</si>
  <si>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</si>
  <si>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</si>
  <si>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</si>
  <si>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</si>
  <si>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</si>
  <si>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</si>
  <si>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</si>
  <si>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</si>
  <si>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</si>
  <si>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</si>
  <si>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</si>
  <si>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</si>
  <si>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</si>
  <si>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</si>
  <si>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</si>
  <si>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</si>
  <si>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</si>
  <si>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</si>
  <si>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</si>
  <si>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</si>
  <si>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</si>
  <si>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</si>
  <si>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</si>
  <si>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</si>
  <si>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</si>
  <si>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</si>
  <si>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</si>
  <si>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</si>
  <si>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</si>
  <si>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</si>
  <si>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</si>
  <si>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</si>
  <si>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</si>
  <si>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</si>
  <si>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</si>
  <si>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</si>
  <si>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</si>
  <si>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</si>
  <si>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</si>
  <si>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</si>
  <si>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</si>
  <si>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</si>
  <si>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</si>
  <si>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</si>
  <si>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</si>
  <si>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</si>
  <si>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</si>
  <si>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</si>
  <si>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</si>
  <si>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</si>
  <si>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</si>
  <si>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</si>
  <si>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</si>
  <si>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</si>
  <si>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</si>
  <si>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</si>
  <si>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</si>
  <si>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</si>
  <si>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</si>
  <si>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</si>
  <si>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</si>
  <si>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</si>
  <si>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</si>
  <si>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</si>
  <si>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</si>
  <si>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</si>
  <si>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</si>
  <si>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</si>
  <si>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</si>
  <si>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</si>
  <si>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</si>
  <si>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</si>
  <si>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</si>
  <si>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</si>
  <si>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</si>
  <si>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</si>
  <si>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</si>
  <si>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</si>
  <si>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</si>
  <si>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</si>
  <si>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</si>
  <si>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</si>
  <si>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</si>
  <si>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</si>
  <si>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</si>
  <si>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</si>
  <si>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</si>
  <si>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</si>
  <si>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</si>
  <si>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</si>
  <si>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</si>
  <si>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</si>
  <si>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</si>
  <si>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</si>
  <si>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</si>
  <si>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</si>
  <si>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</si>
  <si>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</si>
  <si>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</si>
  <si>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</si>
  <si>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</si>
  <si>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</si>
  <si>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</si>
  <si>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</si>
  <si>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</si>
  <si>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</si>
  <si>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</si>
  <si>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</si>
  <si>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</si>
  <si>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</si>
  <si>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</si>
  <si>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</si>
  <si>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</si>
  <si>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</si>
  <si>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</si>
  <si>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</si>
  <si>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</si>
  <si>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</si>
  <si>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</si>
  <si>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</si>
  <si>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</si>
  <si>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</si>
  <si>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</si>
  <si>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</si>
  <si>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</si>
  <si>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</si>
  <si>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</si>
  <si>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</si>
  <si>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</si>
  <si>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</si>
  <si>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</si>
  <si>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</si>
  <si>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</si>
  <si>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</si>
  <si>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</si>
  <si>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</si>
  <si>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</si>
  <si>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</si>
  <si>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</si>
  <si>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</si>
  <si>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</si>
  <si>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</si>
  <si>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</si>
  <si>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</si>
  <si>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</si>
  <si>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</si>
  <si>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</si>
  <si>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</si>
  <si>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</si>
  <si>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</si>
  <si>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</si>
  <si>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</si>
  <si>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</si>
  <si>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</si>
  <si>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</si>
  <si>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</si>
  <si>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</si>
  <si>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</si>
  <si>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</si>
  <si>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</si>
  <si>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</si>
  <si>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</si>
  <si>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</si>
  <si>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</si>
  <si>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</si>
  <si>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</si>
  <si>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</si>
  <si>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</si>
  <si>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</si>
  <si>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</si>
  <si>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</si>
  <si>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</si>
  <si>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</si>
  <si>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</si>
  <si>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</si>
  <si>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</si>
  <si>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</si>
  <si>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</si>
  <si>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</si>
  <si>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</si>
  <si>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</si>
  <si>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</si>
  <si>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</si>
  <si>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</si>
  <si>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</si>
  <si>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</si>
  <si>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</si>
  <si>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</si>
  <si>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</si>
  <si>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</si>
  <si>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</si>
  <si>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</si>
  <si>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</si>
  <si>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</si>
  <si>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</si>
  <si>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</si>
  <si>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</si>
  <si>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</si>
  <si>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</si>
  <si>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</si>
  <si>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</si>
  <si>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</si>
  <si>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</si>
  <si>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</si>
  <si>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</si>
  <si>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</si>
  <si>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</si>
  <si>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</si>
  <si>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</si>
  <si>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</si>
  <si>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</si>
  <si>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</si>
  <si>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</si>
  <si>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</si>
  <si>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</si>
  <si>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</si>
  <si>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</si>
  <si>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</si>
  <si>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</si>
  <si>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</si>
  <si>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</si>
  <si>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</si>
  <si>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</si>
  <si>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</si>
  <si>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</si>
  <si>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</si>
  <si>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</si>
  <si>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</si>
  <si>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</si>
  <si>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</si>
  <si>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</si>
  <si>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</si>
  <si>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</si>
  <si>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</si>
  <si>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</si>
  <si>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</si>
  <si>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</si>
  <si>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</si>
  <si>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</si>
  <si>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</si>
  <si>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</si>
  <si>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</si>
  <si>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</si>
  <si>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</si>
  <si>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</si>
  <si>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</si>
  <si>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</si>
  <si>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</si>
  <si>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</si>
  <si>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</si>
  <si>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</si>
  <si>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</si>
  <si>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</si>
  <si>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</si>
  <si>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</si>
  <si>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</si>
  <si>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</si>
  <si>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</si>
  <si>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</si>
  <si>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</si>
  <si>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</si>
  <si>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</si>
  <si>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</si>
  <si>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</si>
  <si>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</si>
  <si>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</si>
  <si>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</si>
  <si>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</si>
  <si>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</si>
  <si>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</si>
  <si>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</si>
  <si>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</si>
  <si>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</si>
  <si>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</si>
  <si>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</si>
  <si>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</si>
  <si>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</si>
  <si>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</si>
  <si>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</si>
  <si>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</si>
  <si>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</si>
  <si>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</si>
  <si>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</si>
  <si>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</si>
  <si>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</si>
  <si>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</si>
  <si>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</si>
  <si>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</si>
  <si>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</si>
  <si>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</si>
  <si>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</si>
  <si>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</si>
  <si>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</si>
  <si>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</si>
  <si>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</si>
  <si>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</si>
  <si>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</si>
  <si>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</si>
  <si>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</si>
  <si>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</si>
  <si>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</si>
  <si>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</si>
  <si>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</si>
  <si>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</si>
  <si>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</si>
  <si>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</si>
  <si>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</si>
  <si>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</si>
  <si>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</si>
  <si>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</si>
  <si>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</si>
  <si>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</si>
  <si>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</si>
  <si>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</si>
  <si>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</si>
  <si>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</si>
  <si>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</si>
  <si>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</si>
  <si>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</si>
  <si>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</si>
  <si>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</si>
  <si>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</si>
  <si>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</si>
  <si>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</si>
  <si>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</si>
  <si>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</si>
  <si>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</si>
  <si>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</si>
  <si>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</si>
  <si>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</si>
  <si>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</si>
  <si>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</si>
  <si>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</si>
  <si>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</si>
  <si>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</si>
  <si>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</si>
  <si>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</si>
  <si>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</si>
  <si>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</si>
  <si>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</si>
  <si>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</si>
  <si>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</si>
  <si>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</si>
  <si>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</si>
  <si>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</si>
  <si>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</si>
  <si>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</si>
  <si>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</si>
  <si>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</si>
  <si>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</si>
  <si>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</si>
  <si>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</si>
  <si>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</si>
  <si>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</si>
  <si>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</si>
  <si>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</si>
  <si>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</si>
  <si>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</si>
  <si>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</si>
  <si>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</si>
  <si>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</si>
  <si>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</si>
  <si>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</si>
  <si>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</si>
  <si>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</si>
  <si>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</si>
  <si>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</si>
  <si>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</si>
  <si>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</si>
  <si>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</si>
  <si>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</si>
  <si>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</si>
  <si>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</si>
  <si>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</si>
  <si>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</si>
  <si>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</si>
  <si>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</si>
  <si>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</si>
  <si>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</si>
  <si>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</si>
  <si>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</si>
  <si>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</si>
  <si>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</si>
  <si>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</si>
  <si>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</si>
  <si>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</si>
  <si>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</si>
  <si>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</si>
  <si>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</si>
  <si>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</si>
  <si>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</si>
  <si>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</si>
  <si>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</si>
  <si>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</si>
  <si>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</si>
  <si>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</si>
  <si>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</si>
  <si>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</si>
  <si>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</si>
  <si>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</si>
  <si>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</si>
  <si>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</si>
  <si>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</si>
  <si>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</si>
  <si>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</si>
  <si>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</si>
  <si>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</si>
  <si>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</si>
  <si>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</si>
  <si>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</si>
  <si>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</si>
  <si>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</si>
  <si>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</si>
  <si>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</si>
  <si>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</si>
  <si>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</si>
  <si>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</si>
  <si>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</si>
  <si>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</si>
  <si>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</si>
  <si>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</si>
  <si>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</si>
  <si>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</si>
  <si>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</si>
  <si>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</si>
  <si>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</si>
  <si>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</si>
  <si>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</si>
  <si>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</si>
  <si>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</si>
  <si>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</si>
  <si>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</si>
  <si>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</si>
  <si>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</si>
  <si>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</si>
  <si>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</si>
  <si>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</si>
  <si>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</si>
  <si>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</si>
  <si>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</si>
  <si>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</si>
  <si>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</si>
  <si>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</si>
  <si>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</si>
  <si>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</si>
  <si>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</si>
  <si>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</si>
  <si>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</si>
  <si>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</si>
  <si>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</si>
  <si>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</si>
  <si>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</si>
  <si>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</si>
  <si>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</si>
  <si>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</si>
  <si>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</si>
  <si>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</si>
  <si>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</si>
  <si>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</si>
  <si>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</si>
  <si>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</si>
  <si>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</si>
  <si>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</si>
  <si>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</si>
  <si>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</si>
  <si>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</si>
  <si>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</si>
  <si>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</si>
  <si>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</si>
  <si>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</si>
  <si>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</si>
  <si>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</si>
  <si>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</si>
  <si>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</si>
  <si>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</si>
  <si>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</si>
  <si>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</si>
  <si>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</si>
  <si>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</si>
  <si>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</si>
  <si>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</si>
  <si>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</si>
  <si>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</si>
  <si>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</si>
  <si>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</si>
  <si>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</si>
  <si>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</si>
  <si>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</si>
  <si>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</si>
  <si>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</si>
  <si>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</si>
  <si>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</si>
  <si>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</si>
  <si>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</si>
  <si>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</si>
  <si>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</si>
  <si>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</si>
  <si>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</si>
  <si>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</si>
  <si>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</si>
  <si>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</si>
  <si>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</si>
  <si>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</si>
  <si>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</si>
  <si>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</si>
  <si>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</si>
  <si>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</si>
  <si>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</si>
  <si>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</si>
  <si>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</si>
  <si>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</si>
  <si>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</si>
  <si>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</si>
  <si>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</si>
  <si>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</si>
  <si>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</si>
  <si>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</si>
  <si>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</si>
  <si>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</si>
  <si>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</si>
  <si>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</si>
  <si>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</si>
  <si>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</si>
  <si>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</si>
  <si>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</si>
  <si>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</si>
  <si>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</si>
  <si>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</si>
  <si>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</si>
  <si>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</si>
  <si>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</si>
  <si>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</si>
  <si>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</si>
  <si>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</si>
  <si>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</si>
  <si>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</si>
  <si>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</si>
  <si>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</si>
  <si>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</si>
  <si>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</si>
  <si>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</si>
  <si>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</si>
  <si>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</si>
  <si>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</si>
  <si>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</si>
  <si>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</si>
  <si>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</si>
  <si>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</si>
  <si>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</si>
  <si>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</si>
  <si>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</si>
  <si>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</si>
  <si>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</si>
  <si>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</si>
  <si>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</si>
  <si>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</si>
  <si>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</si>
  <si>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</si>
  <si>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</si>
  <si>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</si>
  <si>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</si>
  <si>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</si>
  <si>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</si>
  <si>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</si>
  <si>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</si>
  <si>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</si>
  <si>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</si>
  <si>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</si>
  <si>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</si>
  <si>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</si>
  <si>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</si>
  <si>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</si>
  <si>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</si>
  <si>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</si>
  <si>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</si>
  <si>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</si>
  <si>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</si>
  <si>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</si>
  <si>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</si>
  <si>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</si>
  <si>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</si>
  <si>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</si>
  <si>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</si>
  <si>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</si>
  <si>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</si>
  <si>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</si>
  <si>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</si>
  <si>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</si>
  <si>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</si>
  <si>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</si>
  <si>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</si>
  <si>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</si>
  <si>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</si>
  <si>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</si>
  <si>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</si>
  <si>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</si>
  <si>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</si>
  <si>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</si>
  <si>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</si>
  <si>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</si>
  <si>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</si>
  <si>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</si>
  <si>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</si>
  <si>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</si>
  <si>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</si>
  <si>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</si>
  <si>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</si>
  <si>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</si>
  <si>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</si>
  <si>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</si>
  <si>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</si>
  <si>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</si>
  <si>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</si>
  <si>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</si>
  <si>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</si>
  <si>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</si>
  <si>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</si>
  <si>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</si>
  <si>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</si>
  <si>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</si>
  <si>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</si>
  <si>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</si>
  <si>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</si>
  <si>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</si>
  <si>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</si>
  <si>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</si>
  <si>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</si>
  <si>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</si>
  <si>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</si>
  <si>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</si>
  <si>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</si>
  <si>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</si>
  <si>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</si>
  <si>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</si>
  <si>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</si>
  <si>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</si>
  <si>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</si>
  <si>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</si>
  <si>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</si>
  <si>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</si>
  <si>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</si>
  <si>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</si>
  <si>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</si>
  <si>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</si>
  <si>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</si>
  <si>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</si>
  <si>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</si>
  <si>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</si>
  <si>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</si>
  <si>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</si>
  <si>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</si>
  <si>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</si>
  <si>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</si>
  <si>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</si>
  <si>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</si>
  <si>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</si>
  <si>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</si>
  <si>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</si>
  <si>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</si>
  <si>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</si>
  <si>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</si>
  <si>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</si>
  <si>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</si>
  <si>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</si>
  <si>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</si>
  <si>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</si>
  <si>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</si>
  <si>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</si>
  <si>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</si>
  <si>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</si>
  <si>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</si>
  <si>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</si>
  <si>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</si>
  <si>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</si>
  <si>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</si>
  <si>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</si>
  <si>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</si>
  <si>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</si>
  <si>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</si>
  <si>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</si>
  <si>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</si>
  <si>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</si>
  <si>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</si>
  <si>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</si>
  <si>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</si>
  <si>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</si>
  <si>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</si>
  <si>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</si>
  <si>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</si>
  <si>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</si>
  <si>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</si>
  <si>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</si>
  <si>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</si>
  <si>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</si>
  <si>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</si>
  <si>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</si>
  <si>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</si>
  <si>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</si>
  <si>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</si>
  <si>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</si>
  <si>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</si>
  <si>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</si>
  <si>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</si>
  <si>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</si>
  <si>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</si>
  <si>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</si>
  <si>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</si>
  <si>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</si>
  <si>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</si>
  <si>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</si>
  <si>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</si>
  <si>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</si>
  <si>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</si>
  <si>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</si>
  <si>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</si>
  <si>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</si>
  <si>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</si>
  <si>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</si>
  <si>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</si>
  <si>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</si>
  <si>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</si>
  <si>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</si>
  <si>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</si>
  <si>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</si>
  <si>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</si>
  <si>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</si>
  <si>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</si>
  <si>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</si>
  <si>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</si>
  <si>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</si>
  <si>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</si>
  <si>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</si>
  <si>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</si>
  <si>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</si>
  <si>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</si>
  <si>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</si>
  <si>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</si>
  <si>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</si>
  <si>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</si>
  <si>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</si>
  <si>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</si>
  <si>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</si>
  <si>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</si>
  <si>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</si>
  <si>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</si>
  <si>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</si>
  <si>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</si>
  <si>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</si>
  <si>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</si>
  <si>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</si>
  <si>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</si>
  <si>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</si>
  <si>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</si>
  <si>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</si>
  <si>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</si>
  <si>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</si>
  <si>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</si>
  <si>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</si>
  <si>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</si>
  <si>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</si>
  <si>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</si>
  <si>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</si>
  <si>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</si>
  <si>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</si>
  <si>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</si>
  <si>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</si>
  <si>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</si>
  <si>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</si>
  <si>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</si>
  <si>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</si>
  <si>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</si>
  <si>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</si>
  <si>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</si>
  <si>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</si>
  <si>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</si>
  <si>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</si>
  <si>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</si>
  <si>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</si>
  <si>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</si>
  <si>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</si>
  <si>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</si>
  <si>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</si>
  <si>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</si>
  <si>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</si>
  <si>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</si>
  <si>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</si>
  <si>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</si>
  <si>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</si>
  <si>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</si>
  <si>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</si>
  <si>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</si>
  <si>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</si>
  <si>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</si>
  <si>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</si>
  <si>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</si>
  <si>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</si>
  <si>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</si>
  <si>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</si>
  <si>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</si>
  <si>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</si>
  <si>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</si>
  <si>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</si>
  <si>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</si>
  <si>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</si>
  <si>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</si>
  <si>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</si>
  <si>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</si>
  <si>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</si>
  <si>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</si>
  <si>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</si>
  <si>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</si>
  <si>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</si>
  <si>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</si>
  <si>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</si>
  <si>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</si>
  <si>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</si>
  <si>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</si>
  <si>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</si>
  <si>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</si>
  <si>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</si>
  <si>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</si>
  <si>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</si>
  <si>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</si>
  <si>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</si>
  <si>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</si>
  <si>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</si>
  <si>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</si>
  <si>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</si>
  <si>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</si>
  <si>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</si>
  <si>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</si>
  <si>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</si>
  <si>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</si>
  <si>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</si>
  <si>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</si>
  <si>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</si>
  <si>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</si>
  <si>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</si>
  <si>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</si>
  <si>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</si>
  <si>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</si>
  <si>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</si>
  <si>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</si>
  <si>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</si>
  <si>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</si>
  <si>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</si>
  <si>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</si>
  <si>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</si>
  <si>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</si>
  <si>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</si>
  <si>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</si>
  <si>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</si>
  <si>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</si>
  <si>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</si>
  <si>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</si>
  <si>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</si>
  <si>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</si>
  <si>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</si>
  <si>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</si>
  <si>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</si>
  <si>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</si>
  <si>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</si>
  <si>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</si>
  <si>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</si>
  <si>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</si>
  <si>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</si>
  <si>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</si>
  <si>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</si>
  <si>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</si>
  <si>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</si>
  <si>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</si>
  <si>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</si>
  <si>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</si>
  <si>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</si>
  <si>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</si>
  <si>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</si>
  <si>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</si>
  <si>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</si>
  <si>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</si>
  <si>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</si>
  <si>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</si>
  <si>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</si>
  <si>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</si>
  <si>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</si>
  <si>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</si>
  <si>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</si>
  <si>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</si>
  <si>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</si>
  <si>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</si>
  <si>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</si>
  <si>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</si>
  <si>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</si>
  <si>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</si>
  <si>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</si>
  <si>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</si>
  <si>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</si>
  <si>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</si>
  <si>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</si>
  <si>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</si>
  <si>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</si>
  <si>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</si>
  <si>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</si>
  <si>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</si>
  <si>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</si>
  <si>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</si>
  <si>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</si>
  <si>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</si>
  <si>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</si>
  <si>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</si>
  <si>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</si>
  <si>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</si>
  <si>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</si>
  <si>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</si>
  <si>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</si>
  <si>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</si>
  <si>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</si>
  <si>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</si>
  <si>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</si>
  <si>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</si>
  <si>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</si>
  <si>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</si>
  <si>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</si>
  <si>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</si>
  <si>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</si>
  <si>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</si>
  <si>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</si>
  <si>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</si>
  <si>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</si>
  <si>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</si>
  <si>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</si>
  <si>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</si>
  <si>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</si>
  <si>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</si>
  <si>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</si>
  <si>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</si>
  <si>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</si>
  <si>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</si>
  <si>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</si>
  <si>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</si>
  <si>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</si>
  <si>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</si>
  <si>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</si>
  <si>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</si>
  <si>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</si>
  <si>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</si>
  <si>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</si>
  <si>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</si>
  <si>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</si>
  <si>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</si>
  <si>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</si>
  <si>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</si>
  <si>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</si>
  <si>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</si>
  <si>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</si>
  <si>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</si>
  <si>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</si>
  <si>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</si>
  <si>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</si>
  <si>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</si>
  <si>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</si>
  <si>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</si>
  <si>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</si>
  <si>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</si>
  <si>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</si>
  <si>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</si>
  <si>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</si>
  <si>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</si>
  <si>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</si>
  <si>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</si>
  <si>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</si>
  <si>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</si>
  <si>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</si>
  <si>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</si>
  <si>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</si>
  <si>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</si>
  <si>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</si>
  <si>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</si>
  <si>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</si>
  <si>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</si>
  <si>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</si>
  <si>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</si>
  <si>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</si>
  <si>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</si>
  <si>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</si>
  <si>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</si>
  <si>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</si>
  <si>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</si>
  <si>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</si>
  <si>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</si>
  <si>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</si>
  <si>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</si>
  <si>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</si>
  <si>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</si>
  <si>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</si>
  <si>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</si>
  <si>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</si>
  <si>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</si>
  <si>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</si>
  <si>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</si>
  <si>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</si>
  <si>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</si>
  <si>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</si>
  <si>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</si>
  <si>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</si>
  <si>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</si>
  <si>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</si>
  <si>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</si>
  <si>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</si>
  <si>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</si>
  <si>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</si>
  <si>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</si>
  <si>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</si>
  <si>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</si>
  <si>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</si>
  <si>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</si>
  <si>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</si>
  <si>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</si>
  <si>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</si>
  <si>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</si>
  <si>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</si>
  <si>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</si>
  <si>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</si>
  <si>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</si>
  <si>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</si>
  <si>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</si>
  <si>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</si>
  <si>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</si>
  <si>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</si>
  <si>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</si>
  <si>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</si>
  <si>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</si>
  <si>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</si>
  <si>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</si>
  <si>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</si>
  <si>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</si>
  <si>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</si>
  <si>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</si>
  <si>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</si>
  <si>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</si>
  <si>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</si>
  <si>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</si>
  <si>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</si>
  <si>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</si>
  <si>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</si>
  <si>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</si>
  <si>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</si>
  <si>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</si>
  <si>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</si>
  <si>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</si>
  <si>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</si>
  <si>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</si>
  <si>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</si>
  <si>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</si>
  <si>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</si>
  <si>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</si>
  <si>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</si>
  <si>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</si>
  <si>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</si>
  <si>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</si>
  <si>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</si>
  <si>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</si>
  <si>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</si>
  <si>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</si>
  <si>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</si>
  <si>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</si>
  <si>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</si>
  <si>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</si>
  <si>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</si>
  <si>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</si>
  <si>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</si>
  <si>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</si>
  <si>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</si>
  <si>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</si>
  <si>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</si>
  <si>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</si>
  <si>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</si>
  <si>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</si>
  <si>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</si>
  <si>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</si>
  <si>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</si>
  <si>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</si>
  <si>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</si>
  <si>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</si>
  <si>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</si>
  <si>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</si>
  <si>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</si>
  <si>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</si>
  <si>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</si>
  <si>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</si>
  <si>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</si>
  <si>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</si>
  <si>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</si>
  <si>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</si>
  <si>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</si>
  <si>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</si>
  <si>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</si>
  <si>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</si>
  <si>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</si>
  <si>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</si>
  <si>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</si>
  <si>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</si>
  <si>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</si>
  <si>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</si>
  <si>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</si>
  <si>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</si>
  <si>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</si>
  <si>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</si>
  <si>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</si>
  <si>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</si>
  <si>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</si>
  <si>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</si>
  <si>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</si>
  <si>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</si>
  <si>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</si>
  <si>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</si>
  <si>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</si>
  <si>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</si>
  <si>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</si>
  <si>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</si>
  <si>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</si>
  <si>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</si>
  <si>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</si>
  <si>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</si>
  <si>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</si>
  <si>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</si>
  <si>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</si>
  <si>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</si>
  <si>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</si>
  <si>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</si>
  <si>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</si>
  <si>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</si>
  <si>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</si>
  <si>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</si>
  <si>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</si>
  <si>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</si>
  <si>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</si>
  <si>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</si>
  <si>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</si>
  <si>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</si>
  <si>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</si>
  <si>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</si>
  <si>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</si>
  <si>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</si>
  <si>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</si>
  <si>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</si>
  <si>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</si>
  <si>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</si>
  <si>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</si>
  <si>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</si>
  <si>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</si>
  <si>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</si>
  <si>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</si>
  <si>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</si>
  <si>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</si>
  <si>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</si>
  <si>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</si>
  <si>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</si>
  <si>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</si>
  <si>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</si>
  <si>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</si>
  <si>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</si>
  <si>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</si>
  <si>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</si>
  <si>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</si>
  <si>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</si>
  <si>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</si>
  <si>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</si>
  <si>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</si>
  <si>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</si>
  <si>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</si>
  <si>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</si>
  <si>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</si>
  <si>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</si>
  <si>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</si>
  <si>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</si>
  <si>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</si>
  <si>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</si>
  <si>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</si>
  <si>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</si>
  <si>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</si>
  <si>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</si>
  <si>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</si>
  <si>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</si>
  <si>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</si>
  <si>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</si>
  <si>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</si>
  <si>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</si>
  <si>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</si>
  <si>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</si>
  <si>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</si>
  <si>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</si>
  <si>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</si>
  <si>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</si>
  <si>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</si>
  <si>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</si>
  <si>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</si>
  <si>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</si>
  <si>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</si>
  <si>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</si>
  <si>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</si>
  <si>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</si>
  <si>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</si>
  <si>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</si>
  <si>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</si>
  <si>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</si>
  <si>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</si>
  <si>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</si>
  <si>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</si>
  <si>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</si>
  <si>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</si>
  <si>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</si>
  <si>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</si>
  <si>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</si>
  <si>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</si>
  <si>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</si>
  <si>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</si>
  <si>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</si>
  <si>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</si>
  <si>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</si>
  <si>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</si>
  <si>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</si>
  <si>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</si>
  <si>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</si>
  <si>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</si>
  <si>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</si>
  <si>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</si>
  <si>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</si>
  <si>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</si>
  <si>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</si>
  <si>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</si>
  <si>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</si>
  <si>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</si>
  <si>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</si>
  <si>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</si>
  <si>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</si>
  <si>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</si>
  <si>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</si>
  <si>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</si>
  <si>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</si>
  <si>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</si>
  <si>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</si>
  <si>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</si>
  <si>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</si>
  <si>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</si>
  <si>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</si>
  <si>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</si>
  <si>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</si>
  <si>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</si>
  <si>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</si>
  <si>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</si>
  <si>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</si>
  <si>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</si>
  <si>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</si>
  <si>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</si>
  <si>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</si>
  <si>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</si>
  <si>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</si>
  <si>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</si>
  <si>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</si>
  <si>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</si>
  <si>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</si>
  <si>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</si>
  <si>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</si>
  <si>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</si>
  <si>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</si>
  <si>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</si>
  <si>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</si>
  <si>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</si>
  <si>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</si>
  <si>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</si>
  <si>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</si>
  <si>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</si>
  <si>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</si>
  <si>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</si>
  <si>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</si>
  <si>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</si>
  <si>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</si>
  <si>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</si>
  <si>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</si>
  <si>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</si>
  <si>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</si>
  <si>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</si>
  <si>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</si>
  <si>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</si>
  <si>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</si>
  <si>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</si>
  <si>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</si>
  <si>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</si>
  <si>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</si>
  <si>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</si>
  <si>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</si>
  <si>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</si>
  <si>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</si>
  <si>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</si>
  <si>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</si>
  <si>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</si>
  <si>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</si>
  <si>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</si>
  <si>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</si>
  <si>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</si>
  <si>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</si>
  <si>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</si>
  <si>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</si>
  <si>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</si>
  <si>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</si>
  <si>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</si>
  <si>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</si>
  <si>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</si>
  <si>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</si>
  <si>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</si>
  <si>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</si>
  <si>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</si>
  <si>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</si>
  <si>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</si>
  <si>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</si>
  <si>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</si>
  <si>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</si>
  <si>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</si>
  <si>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</si>
  <si>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</si>
  <si>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</si>
  <si>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</si>
  <si>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</si>
  <si>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</si>
  <si>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</si>
  <si>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</si>
  <si>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</si>
  <si>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</si>
  <si>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</si>
  <si>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</si>
  <si>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</si>
  <si>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</si>
  <si>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</si>
  <si>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</si>
  <si>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</si>
  <si>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</si>
  <si>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</si>
  <si>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</si>
  <si>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</si>
  <si>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</si>
  <si>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</si>
  <si>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</si>
  <si>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</si>
  <si>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</si>
  <si>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</si>
  <si>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</si>
  <si>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</si>
  <si>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</si>
  <si>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</si>
  <si>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</si>
  <si>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</si>
  <si>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</si>
  <si>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</si>
  <si>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</si>
  <si>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</si>
  <si>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</si>
  <si>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</si>
  <si>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</si>
  <si>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</si>
  <si>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</si>
  <si>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</si>
  <si>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</si>
  <si>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</si>
  <si>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</si>
  <si>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</si>
  <si>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</si>
  <si>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</si>
  <si>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</si>
  <si>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</si>
  <si>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</si>
  <si>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</si>
  <si>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</si>
  <si>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</si>
  <si>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</si>
  <si>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</si>
  <si>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</si>
  <si>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</si>
  <si>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</si>
  <si>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</si>
  <si>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</si>
  <si>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</si>
  <si>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</si>
  <si>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</si>
  <si>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</si>
  <si>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</si>
  <si>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</si>
  <si>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</si>
  <si>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</si>
  <si>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</si>
  <si>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</si>
  <si>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</si>
  <si>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</si>
  <si>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</si>
  <si>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</si>
  <si>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</si>
  <si>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</si>
  <si>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</si>
  <si>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</si>
  <si>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</si>
  <si>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</si>
  <si>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</si>
  <si>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</si>
  <si>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</si>
  <si>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</si>
  <si>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</si>
  <si>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</si>
  <si>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</si>
  <si>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</si>
  <si>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</si>
  <si>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</si>
  <si>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</si>
  <si>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</si>
  <si>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</si>
  <si>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</si>
  <si>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</si>
  <si>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</si>
  <si>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</si>
  <si>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</si>
  <si>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</si>
  <si>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</si>
  <si>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</si>
  <si>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</si>
  <si>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</si>
  <si>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</si>
  <si>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</si>
  <si>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</si>
  <si>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</si>
  <si>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</si>
  <si>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</si>
  <si>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</si>
  <si>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</si>
  <si>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</si>
  <si>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</si>
  <si>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</si>
  <si>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</si>
  <si>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</si>
  <si>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</si>
  <si>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</si>
  <si>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</si>
  <si>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</si>
  <si>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</si>
  <si>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</si>
  <si>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</si>
  <si>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</si>
  <si>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</si>
  <si>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</si>
  <si>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</si>
  <si>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</si>
  <si>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</si>
  <si>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</si>
  <si>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</si>
  <si>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</si>
  <si>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</si>
  <si>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</si>
  <si>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</si>
  <si>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</si>
  <si>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</si>
  <si>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</si>
  <si>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</si>
  <si>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</si>
  <si>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</si>
  <si>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</si>
  <si>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</si>
  <si>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</si>
  <si>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</si>
  <si>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</si>
  <si>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</si>
  <si>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</si>
  <si>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</si>
  <si>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</si>
  <si>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</si>
  <si>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</si>
  <si>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</si>
  <si>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</si>
  <si>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</si>
  <si>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</si>
  <si>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</si>
  <si>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</si>
  <si>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</si>
  <si>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</si>
  <si>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</si>
  <si>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</si>
  <si>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</si>
  <si>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</si>
  <si>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</si>
  <si>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</si>
  <si>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</si>
  <si>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</si>
  <si>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</si>
  <si>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</si>
  <si>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</si>
  <si>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</si>
  <si>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</si>
  <si>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</si>
  <si>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</si>
  <si>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</si>
  <si>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</si>
  <si>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</si>
  <si>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</si>
  <si>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</si>
  <si>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</si>
  <si>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</si>
  <si>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</si>
  <si>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</si>
  <si>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</si>
  <si>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</si>
  <si>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</si>
  <si>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</si>
  <si>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</si>
  <si>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</si>
  <si>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</si>
  <si>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</si>
  <si>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</si>
  <si>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</si>
  <si>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</si>
  <si>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</si>
  <si>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</si>
  <si>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</si>
  <si>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</si>
  <si>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</si>
  <si>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</si>
  <si>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</si>
  <si>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</si>
  <si>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</si>
  <si>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</si>
  <si>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</si>
  <si>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</si>
  <si>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</si>
  <si>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</si>
  <si>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</si>
  <si>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</si>
  <si>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</si>
  <si>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</si>
  <si>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</si>
  <si>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</si>
  <si>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</si>
  <si>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</si>
  <si>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</si>
  <si>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</si>
  <si>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</si>
  <si>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</si>
  <si>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</si>
  <si>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</si>
  <si>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</si>
  <si>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</si>
  <si>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</si>
  <si>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</si>
  <si>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</si>
  <si>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</si>
  <si>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</si>
  <si>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</si>
  <si>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</si>
  <si>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</si>
  <si>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</si>
  <si>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</si>
  <si>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</si>
  <si>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</si>
  <si>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</si>
  <si>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</si>
  <si>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</si>
  <si>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</si>
  <si>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</si>
  <si>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</si>
  <si>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</si>
  <si>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</si>
  <si>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</si>
  <si>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</si>
  <si>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</si>
  <si>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</si>
  <si>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</si>
  <si>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</si>
  <si>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</si>
  <si>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</si>
  <si>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</si>
  <si>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</si>
  <si>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</si>
  <si>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</si>
  <si>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</si>
  <si>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</si>
  <si>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</si>
  <si>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</si>
  <si>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</si>
  <si>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</si>
  <si>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</si>
  <si>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</si>
  <si>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</si>
  <si>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</si>
  <si>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</si>
  <si>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</si>
  <si>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</si>
  <si>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</si>
  <si>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</si>
  <si>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</si>
  <si>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</si>
  <si>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</si>
  <si>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</si>
  <si>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</si>
  <si>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</si>
  <si>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</si>
  <si>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</si>
  <si>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</si>
  <si>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</si>
  <si>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</si>
  <si>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</si>
  <si>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</si>
  <si>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</si>
  <si>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</si>
  <si>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</si>
  <si>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</si>
  <si>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</si>
  <si>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</si>
  <si>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</si>
  <si>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</si>
  <si>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</si>
  <si>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</si>
  <si>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</si>
  <si>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</si>
  <si>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</si>
  <si>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</si>
  <si>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</si>
  <si>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</si>
  <si>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</si>
  <si>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</si>
  <si>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</si>
  <si>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</si>
  <si>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</si>
  <si>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</si>
  <si>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</si>
  <si>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</si>
  <si>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</si>
  <si>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</si>
  <si>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</si>
  <si>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</si>
  <si>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</si>
  <si>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</si>
  <si>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</si>
  <si>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</si>
  <si>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</si>
  <si>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</si>
  <si>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</si>
  <si>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</si>
  <si>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</si>
  <si>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</si>
  <si>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</si>
  <si>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</si>
  <si>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</si>
  <si>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</si>
  <si>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</si>
  <si>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</si>
  <si>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</si>
  <si>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</si>
  <si>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</si>
  <si>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</si>
  <si>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</si>
  <si>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</si>
  <si>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</si>
  <si>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</si>
  <si>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</si>
  <si>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</si>
  <si>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</si>
  <si>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</si>
  <si>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</si>
  <si>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</si>
  <si>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</si>
  <si>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</si>
  <si>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</si>
  <si>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</si>
  <si>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</si>
  <si>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</si>
  <si>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</si>
  <si>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</si>
  <si>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</si>
  <si>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</si>
  <si>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</si>
  <si>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</si>
  <si>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</si>
  <si>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</si>
  <si>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</si>
  <si>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</si>
  <si>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</si>
  <si>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</si>
  <si>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</si>
  <si>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</si>
  <si>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</si>
  <si>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</si>
  <si>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</si>
  <si>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</si>
  <si>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</si>
  <si>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</si>
  <si>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</si>
  <si>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</si>
  <si>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</si>
  <si>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</si>
  <si>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</si>
  <si>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</si>
  <si>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</si>
  <si>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</si>
  <si>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</si>
  <si>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</si>
  <si>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</si>
  <si>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</si>
  <si>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</si>
  <si>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</si>
  <si>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</si>
  <si>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</si>
  <si>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</si>
  <si>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</si>
  <si>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</si>
  <si>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</si>
  <si>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</si>
  <si>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</si>
  <si>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</si>
  <si>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</si>
  <si>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</si>
  <si>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</si>
  <si>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</si>
  <si>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</si>
  <si>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</si>
  <si>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</si>
  <si>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</si>
  <si>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</si>
  <si>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</si>
  <si>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</si>
  <si>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</si>
  <si>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</si>
  <si>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</si>
  <si>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</si>
  <si>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</si>
  <si>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</si>
  <si>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</si>
  <si>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</si>
  <si>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</si>
  <si>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</si>
  <si>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</si>
  <si>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</si>
  <si>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</si>
  <si>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</si>
  <si>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</si>
  <si>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</si>
  <si>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</si>
  <si>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</si>
  <si>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</si>
  <si>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</si>
  <si>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</si>
  <si>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</si>
  <si>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</si>
  <si>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</si>
  <si>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</si>
  <si>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</si>
  <si>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</si>
  <si>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</si>
  <si>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</si>
  <si>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</si>
  <si>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</si>
  <si>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</si>
  <si>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</si>
  <si>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</si>
  <si>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</si>
  <si>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</si>
  <si>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</si>
  <si>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</si>
  <si>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</si>
  <si>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</si>
  <si>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</si>
  <si>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</si>
  <si>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</si>
  <si>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</si>
  <si>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</si>
  <si>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</si>
  <si>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</si>
  <si>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</si>
  <si>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</si>
  <si>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</si>
  <si>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</si>
  <si>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</si>
  <si>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</si>
  <si>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</si>
  <si>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</si>
  <si>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</si>
  <si>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</si>
  <si>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</si>
  <si>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</si>
  <si>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</si>
  <si>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</si>
  <si>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</si>
  <si>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</si>
  <si>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</si>
  <si>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</si>
  <si>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</si>
  <si>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</si>
  <si>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</si>
  <si>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</si>
  <si>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</si>
  <si>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</si>
  <si>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</si>
  <si>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</si>
  <si>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</si>
  <si>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</si>
  <si>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</si>
  <si>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</si>
  <si>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</si>
  <si>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</si>
  <si>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</si>
  <si>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</si>
  <si>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</si>
  <si>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</si>
  <si>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</si>
  <si>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</si>
  <si>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</si>
  <si>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</si>
  <si>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</si>
  <si>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</si>
  <si>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</si>
  <si>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</si>
  <si>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</si>
  <si>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</si>
  <si>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</si>
  <si>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</si>
  <si>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</si>
  <si>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</si>
  <si>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</si>
  <si>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</si>
  <si>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</si>
  <si>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</si>
  <si>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</si>
  <si>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</si>
  <si>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</si>
  <si>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</si>
  <si>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</si>
  <si>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</si>
  <si>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</si>
  <si>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</si>
  <si>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</si>
  <si>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</si>
  <si>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</si>
  <si>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</si>
  <si>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</si>
  <si>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</si>
  <si>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</si>
  <si>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</si>
  <si>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</si>
  <si>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</si>
  <si>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</si>
  <si>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</si>
  <si>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</si>
  <si>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</si>
  <si>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</si>
  <si>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</si>
  <si>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</si>
  <si>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</si>
  <si>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</si>
  <si>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</si>
  <si>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</si>
  <si>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</si>
  <si>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</si>
  <si>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</si>
  <si>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</si>
  <si>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</si>
  <si>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</si>
  <si>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</si>
  <si>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</si>
  <si>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</si>
  <si>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</si>
  <si>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</si>
  <si>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</si>
  <si>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</si>
  <si>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</si>
  <si>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</si>
  <si>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</si>
  <si>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</si>
  <si>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</si>
  <si>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</si>
  <si>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</si>
  <si>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</si>
  <si>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</si>
  <si>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</si>
  <si>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</si>
  <si>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</si>
  <si>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</si>
  <si>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</si>
  <si>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</si>
  <si>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</si>
  <si>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</si>
  <si>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</si>
  <si>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</si>
  <si>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</si>
  <si>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</si>
  <si>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</si>
  <si>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</si>
  <si>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</si>
  <si>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</si>
  <si>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</si>
  <si>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</si>
  <si>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</si>
  <si>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</si>
  <si>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</si>
  <si>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</si>
  <si>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</si>
  <si>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</si>
  <si>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</si>
  <si>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</si>
  <si>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</si>
  <si>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</si>
  <si>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</si>
  <si>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</si>
  <si>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</si>
  <si>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</si>
  <si>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</si>
  <si>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</si>
  <si>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</si>
  <si>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</si>
  <si>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</si>
  <si>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</si>
  <si>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</si>
  <si>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</si>
  <si>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</si>
  <si>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</si>
  <si>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</si>
  <si>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</si>
  <si>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</si>
  <si>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</si>
  <si>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</si>
  <si>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</si>
  <si>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</si>
  <si>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</si>
  <si>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</si>
  <si>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</si>
  <si>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</si>
  <si>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</si>
  <si>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</si>
  <si>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</si>
  <si>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</si>
  <si>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</si>
  <si>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</si>
  <si>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</si>
  <si>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</si>
  <si>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</si>
  <si>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</si>
  <si>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</si>
  <si>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</si>
  <si>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</si>
  <si>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</si>
  <si>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</si>
  <si>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</si>
  <si>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</si>
  <si>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</si>
  <si>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</si>
  <si>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</si>
  <si>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</si>
  <si>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</si>
  <si>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</si>
  <si>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</si>
  <si>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</si>
  <si>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</si>
  <si>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</si>
  <si>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</si>
  <si>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</si>
  <si>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</si>
  <si>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</si>
  <si>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</si>
  <si>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</si>
  <si>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</si>
  <si>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</si>
  <si>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</si>
  <si>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</si>
  <si>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</si>
  <si>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</si>
  <si>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</si>
  <si>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</si>
  <si>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</si>
  <si>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</si>
  <si>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</si>
  <si>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</si>
  <si>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</si>
  <si>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</si>
  <si>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</si>
  <si>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</si>
  <si>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</si>
  <si>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</si>
  <si>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</si>
  <si>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</si>
  <si>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</si>
  <si>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</si>
  <si>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</si>
  <si>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</si>
  <si>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</si>
  <si>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</si>
  <si>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</si>
  <si>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</si>
  <si>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</si>
  <si>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</si>
  <si>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</si>
  <si>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</si>
  <si>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</si>
  <si>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</si>
  <si>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</si>
  <si>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</si>
  <si>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</si>
  <si>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</si>
  <si>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</si>
  <si>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</si>
  <si>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</si>
  <si>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</si>
  <si>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</si>
  <si>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</si>
  <si>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</si>
  <si>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</si>
  <si>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</si>
  <si>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</si>
  <si>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</si>
  <si>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</si>
  <si>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</si>
  <si>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</si>
  <si>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</si>
  <si>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</si>
  <si>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</si>
  <si>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</si>
  <si>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</si>
  <si>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</si>
  <si>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</si>
  <si>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</si>
  <si>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</si>
  <si>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</si>
  <si>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</si>
  <si>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</si>
  <si>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</si>
  <si>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</si>
  <si>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</si>
  <si>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</si>
  <si>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</si>
  <si>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</si>
  <si>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</si>
  <si>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</si>
  <si>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</si>
  <si>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</si>
  <si>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</si>
  <si>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</si>
  <si>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</si>
  <si>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</si>
  <si>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</si>
  <si>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</si>
  <si>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</si>
  <si>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</si>
  <si>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</si>
  <si>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</si>
  <si>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</si>
  <si>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</si>
  <si>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</si>
  <si>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</si>
  <si>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</si>
  <si>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</si>
  <si>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</si>
  <si>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</si>
  <si>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</si>
  <si>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</si>
  <si>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</si>
  <si>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</si>
  <si>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</si>
  <si>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</si>
  <si>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</si>
  <si>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</si>
  <si>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</si>
  <si>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</si>
  <si>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</si>
  <si>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</si>
  <si>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</si>
  <si>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</si>
  <si>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</si>
  <si>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</si>
  <si>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</si>
  <si>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</si>
  <si>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</si>
  <si>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</si>
  <si>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</si>
  <si>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</si>
  <si>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</si>
  <si>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</si>
  <si>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</si>
  <si>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</si>
  <si>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</si>
  <si>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</si>
  <si>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</si>
  <si>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</si>
  <si>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</si>
  <si>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</si>
  <si>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</si>
  <si>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</si>
  <si>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</si>
  <si>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</si>
  <si>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</si>
  <si>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</si>
  <si>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</si>
  <si>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</si>
  <si>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</si>
  <si>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</si>
  <si>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</si>
  <si>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</si>
  <si>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</si>
  <si>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</si>
  <si>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</si>
  <si>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</si>
  <si>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</si>
  <si>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</si>
  <si>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</si>
  <si>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</si>
  <si>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</si>
  <si>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</si>
  <si>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</si>
  <si>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</si>
  <si>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</si>
  <si>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</si>
  <si>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</si>
  <si>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</si>
  <si>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</si>
  <si>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</si>
  <si>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</si>
  <si>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</si>
  <si>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</si>
  <si>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</si>
  <si>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</si>
  <si>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</si>
  <si>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</si>
  <si>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</si>
  <si>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</si>
  <si>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</si>
  <si>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</si>
  <si>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</si>
  <si>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</si>
  <si>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</si>
  <si>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</si>
  <si>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</si>
  <si>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</si>
  <si>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</si>
  <si>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</si>
  <si>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</si>
  <si>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</si>
  <si>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</si>
  <si>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</si>
  <si>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</si>
  <si>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</si>
  <si>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</si>
  <si>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</si>
  <si>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</si>
  <si>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</si>
  <si>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</si>
  <si>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</si>
  <si>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</si>
  <si>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</si>
  <si>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</si>
  <si>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</si>
  <si>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</si>
  <si>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</si>
  <si>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</si>
  <si>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</si>
  <si>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</si>
  <si>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</si>
  <si>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</si>
  <si>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</si>
  <si>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</si>
  <si>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</si>
  <si>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</si>
  <si>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</si>
  <si>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</si>
  <si>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</si>
  <si>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</si>
  <si>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</si>
  <si>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</si>
  <si>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</si>
  <si>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</si>
  <si>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</si>
  <si>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</si>
  <si>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</si>
  <si>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</si>
  <si>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</si>
  <si>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</si>
  <si>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</si>
  <si>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</si>
  <si>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</si>
  <si>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</si>
  <si>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</si>
  <si>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</si>
  <si>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</si>
  <si>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</si>
  <si>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</si>
  <si>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</si>
  <si>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</si>
  <si>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</si>
  <si>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</si>
  <si>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</si>
  <si>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</si>
  <si>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</si>
  <si>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</si>
  <si>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</si>
  <si>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</si>
  <si>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</si>
  <si>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</si>
  <si>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</si>
  <si>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</si>
  <si>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</si>
  <si>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</si>
  <si>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</si>
  <si>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</si>
  <si>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</si>
  <si>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</si>
  <si>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</si>
  <si>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</si>
  <si>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</si>
  <si>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</si>
  <si>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</si>
  <si>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</si>
  <si>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</si>
  <si>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</si>
  <si>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</si>
  <si>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</si>
  <si>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</si>
  <si>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</si>
  <si>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</si>
  <si>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</si>
  <si>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</si>
  <si>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</si>
  <si>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</si>
  <si>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</si>
  <si>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</si>
  <si>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</si>
  <si>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</si>
  <si>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</si>
  <si>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</si>
  <si>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</si>
  <si>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</si>
  <si>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</si>
  <si>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</si>
  <si>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</si>
  <si>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</si>
  <si>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</si>
  <si>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</si>
  <si>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</si>
  <si>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</si>
  <si>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</si>
  <si>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</si>
  <si>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</si>
  <si>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</si>
  <si>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</si>
  <si>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</si>
  <si>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</si>
  <si>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</si>
  <si>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</si>
  <si>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</si>
  <si>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</si>
  <si>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</si>
  <si>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</si>
  <si>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</si>
  <si>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</si>
  <si>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</si>
  <si>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</si>
  <si>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</si>
  <si>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</si>
  <si>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</si>
  <si>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</si>
  <si>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</si>
  <si>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</si>
  <si>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</si>
  <si>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</si>
  <si>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</si>
  <si>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</si>
  <si>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</si>
  <si>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</si>
  <si>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</si>
  <si>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</si>
  <si>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</si>
  <si>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</si>
  <si>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</si>
  <si>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</si>
  <si>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</si>
  <si>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</si>
  <si>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</si>
  <si>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</si>
  <si>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</si>
  <si>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</si>
  <si>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</si>
  <si>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</si>
  <si>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</si>
  <si>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</si>
  <si>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</si>
  <si>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</si>
  <si>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</si>
  <si>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</si>
  <si>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</si>
  <si>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</si>
  <si>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</si>
  <si>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</si>
  <si>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</si>
  <si>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</si>
  <si>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</si>
  <si>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</si>
  <si>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</si>
  <si>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</si>
  <si>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</si>
  <si>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</si>
  <si>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</si>
  <si>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</si>
  <si>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</si>
  <si>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</si>
  <si>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</si>
  <si>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</si>
  <si>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</si>
  <si>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</si>
  <si>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</si>
  <si>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</si>
  <si>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</si>
  <si>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</si>
  <si>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</si>
  <si>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</si>
  <si>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</si>
  <si>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</si>
  <si>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</si>
  <si>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</si>
  <si>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</si>
  <si>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</si>
  <si>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</si>
  <si>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</si>
  <si>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</si>
  <si>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</si>
  <si>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</si>
  <si>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</si>
  <si>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</si>
  <si>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</si>
  <si>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</si>
  <si>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</si>
  <si>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</si>
  <si>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</si>
  <si>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</si>
  <si>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</si>
  <si>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</si>
  <si>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</si>
  <si>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</si>
  <si>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</si>
  <si>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</si>
  <si>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</si>
  <si>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</si>
  <si>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</si>
  <si>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</si>
  <si>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</si>
  <si>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</si>
  <si>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</si>
  <si>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</si>
  <si>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</si>
  <si>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</si>
  <si>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</si>
  <si>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</si>
  <si>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</si>
  <si>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</si>
  <si>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</si>
  <si>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</si>
  <si>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</si>
  <si>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</si>
  <si>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</si>
  <si>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</si>
  <si>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</si>
  <si>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</si>
  <si>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</si>
  <si>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</si>
  <si>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</si>
  <si>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</si>
  <si>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</si>
  <si>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</si>
  <si>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</si>
  <si>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</si>
  <si>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</si>
  <si>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</si>
  <si>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</si>
  <si>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</si>
  <si>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</si>
  <si>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</si>
  <si>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</si>
  <si>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</si>
  <si>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</si>
  <si>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</si>
  <si>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</si>
  <si>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</si>
  <si>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</si>
  <si>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</si>
  <si>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</si>
  <si>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</si>
  <si>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</si>
  <si>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</si>
  <si>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</si>
  <si>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</si>
  <si>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</si>
  <si>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</si>
  <si>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</si>
  <si>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</si>
  <si>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</si>
  <si>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</si>
  <si>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</si>
  <si>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</si>
  <si>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</si>
  <si>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</si>
  <si>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</si>
  <si>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</si>
  <si>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</si>
  <si>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</si>
  <si>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</si>
  <si>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</si>
  <si>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</si>
  <si>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</si>
  <si>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</si>
  <si>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</si>
  <si>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</si>
  <si>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</si>
  <si>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</si>
  <si>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</si>
  <si>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</si>
  <si>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</si>
  <si>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</si>
  <si>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</si>
  <si>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</si>
  <si>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</si>
  <si>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</si>
  <si>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</si>
  <si>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</si>
  <si>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</si>
  <si>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</si>
  <si>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</si>
  <si>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</si>
  <si>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</si>
  <si>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</si>
  <si>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</si>
  <si>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</si>
  <si>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</si>
  <si>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</si>
  <si>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</si>
  <si>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</si>
  <si>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</si>
  <si>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</si>
  <si>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</si>
  <si>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</si>
  <si>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</si>
  <si>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</si>
  <si>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</si>
  <si>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</si>
  <si>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</si>
  <si>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</si>
  <si>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</si>
  <si>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</si>
  <si>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</si>
  <si>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</si>
  <si>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</si>
  <si>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</si>
  <si>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</si>
  <si>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</si>
  <si>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</si>
  <si>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</si>
  <si>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</si>
  <si>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</si>
  <si>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</si>
  <si>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</si>
  <si>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</si>
  <si>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</si>
  <si>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</si>
  <si>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</si>
  <si>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</si>
  <si>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</si>
  <si>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</si>
  <si>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</si>
  <si>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</si>
  <si>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</si>
  <si>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</si>
  <si>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</si>
  <si>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</si>
  <si>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</si>
  <si>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</si>
  <si>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</si>
  <si>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</si>
  <si>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</si>
  <si>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</si>
  <si>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</si>
  <si>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</si>
  <si>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</si>
  <si>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</si>
  <si>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</si>
  <si>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</si>
  <si>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</si>
  <si>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</si>
  <si>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</si>
  <si>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</si>
  <si>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</si>
  <si>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</si>
  <si>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</si>
  <si>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</si>
  <si>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</si>
  <si>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</si>
  <si>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</si>
  <si>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</si>
  <si>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</si>
  <si>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</si>
  <si>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</si>
  <si>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</si>
  <si>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</si>
  <si>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</si>
  <si>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</si>
  <si>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</si>
  <si>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</si>
  <si>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</si>
  <si>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</si>
  <si>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</si>
  <si>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</si>
  <si>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</si>
  <si>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</si>
  <si>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</si>
  <si>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</si>
  <si>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</si>
  <si>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</si>
  <si>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</si>
  <si>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</si>
  <si>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</si>
  <si>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</si>
  <si>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</si>
  <si>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</si>
  <si>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</si>
  <si>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</si>
  <si>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</si>
  <si>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</si>
  <si>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</si>
  <si>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</si>
  <si>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</si>
  <si>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</si>
  <si>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</si>
  <si>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</si>
  <si>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</si>
  <si>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</si>
  <si>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</si>
  <si>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</si>
  <si>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</si>
  <si>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</si>
  <si>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</si>
  <si>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</si>
  <si>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</si>
  <si>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</si>
  <si>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</si>
  <si>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</si>
  <si>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</si>
  <si>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</si>
  <si>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</si>
  <si>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</si>
  <si>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</si>
  <si>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</si>
  <si>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</si>
  <si>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</si>
  <si>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</si>
  <si>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</si>
  <si>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</si>
  <si>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</si>
  <si>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</si>
  <si>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</si>
  <si>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</si>
  <si>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</si>
  <si>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</si>
  <si>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</si>
  <si>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</si>
  <si>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</si>
  <si>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</si>
  <si>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</si>
  <si>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</si>
  <si>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</si>
  <si>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</si>
  <si>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</si>
  <si>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</si>
  <si>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</si>
  <si>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</si>
  <si>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</si>
  <si>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</si>
  <si>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</si>
  <si>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</si>
  <si>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</si>
  <si>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</si>
  <si>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</si>
  <si>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</si>
  <si>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</si>
  <si>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</si>
  <si>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</si>
  <si>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</si>
  <si>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</si>
  <si>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</si>
  <si>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</si>
  <si>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</si>
  <si>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</si>
  <si>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</si>
  <si>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</si>
  <si>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</si>
  <si>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</si>
  <si>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</si>
  <si>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</si>
  <si>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</si>
  <si>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</si>
  <si>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</si>
  <si>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</si>
  <si>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</si>
  <si>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</si>
  <si>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</si>
  <si>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</si>
  <si>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</si>
  <si>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</si>
  <si>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</si>
  <si>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</si>
  <si>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</si>
  <si>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</si>
  <si>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</si>
  <si>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</si>
  <si>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</si>
  <si>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</si>
  <si>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</si>
  <si>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</si>
  <si>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</si>
  <si>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</si>
  <si>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</si>
  <si>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</si>
  <si>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</si>
  <si>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</si>
  <si>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</si>
  <si>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</si>
  <si>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</si>
  <si>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</si>
  <si>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</si>
  <si>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</si>
  <si>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</si>
  <si>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</si>
  <si>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</si>
  <si>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</si>
  <si>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</si>
  <si>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</si>
  <si>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</si>
  <si>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</si>
  <si>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</si>
  <si>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</si>
  <si>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</si>
  <si>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</si>
  <si>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</si>
  <si>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</si>
  <si>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</si>
  <si>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</si>
  <si>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</si>
  <si>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</si>
  <si>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</si>
  <si>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</si>
  <si>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</si>
  <si>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</si>
  <si>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</si>
  <si>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</si>
  <si>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</si>
  <si>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</si>
  <si>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</si>
  <si>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</si>
  <si>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</si>
  <si>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</si>
  <si>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</si>
  <si>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</si>
  <si>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</si>
  <si>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</si>
  <si>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</si>
  <si>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</si>
  <si>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</si>
  <si>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</si>
  <si>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</si>
  <si>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</si>
  <si>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</si>
  <si>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</si>
  <si>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</si>
  <si>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</si>
  <si>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</si>
  <si>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</si>
  <si>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</si>
  <si>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</si>
  <si>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</si>
  <si>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</si>
  <si>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</si>
  <si>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</si>
  <si>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</si>
  <si>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</si>
  <si>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</si>
  <si>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</si>
  <si>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</si>
  <si>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</si>
  <si>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</si>
  <si>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</si>
  <si>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</si>
  <si>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</si>
  <si>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</si>
  <si>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</si>
  <si>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</si>
  <si>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</si>
  <si>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</si>
  <si>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</si>
  <si>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</si>
  <si>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</si>
  <si>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</si>
  <si>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</si>
  <si>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</si>
  <si>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</si>
  <si>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</si>
  <si>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</si>
  <si>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</si>
  <si>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</si>
  <si>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</si>
  <si>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</si>
  <si>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</si>
  <si>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</si>
  <si>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</si>
  <si>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</si>
  <si>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</si>
  <si>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</si>
  <si>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</si>
  <si>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</si>
  <si>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</si>
  <si>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</si>
  <si>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</si>
  <si>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</si>
  <si>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</si>
  <si>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</si>
  <si>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</si>
  <si>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</si>
  <si>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</si>
  <si>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</si>
  <si>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</si>
  <si>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</si>
  <si>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</si>
  <si>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</si>
  <si>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</si>
  <si>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</si>
  <si>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</si>
  <si>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</si>
  <si>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</si>
  <si>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</si>
  <si>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</si>
  <si>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</si>
  <si>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</si>
  <si>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</si>
  <si>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</si>
  <si>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</si>
  <si>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</si>
  <si>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</si>
  <si>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</si>
  <si>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</si>
  <si>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</si>
  <si>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</si>
  <si>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</si>
  <si>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</si>
  <si>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</si>
  <si>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</si>
  <si>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</si>
  <si>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</si>
  <si>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</si>
  <si>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</si>
  <si>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</si>
  <si>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</si>
  <si>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</si>
  <si>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</si>
  <si>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</si>
  <si>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</si>
  <si>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</si>
  <si>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</si>
  <si>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</si>
  <si>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</si>
  <si>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</si>
  <si>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</si>
  <si>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</si>
  <si>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</si>
  <si>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</si>
  <si>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</si>
  <si>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</si>
  <si>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</si>
  <si>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</si>
  <si>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</si>
  <si>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</si>
  <si>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</si>
  <si>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</si>
  <si>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</si>
  <si>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</si>
  <si>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</si>
  <si>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</si>
  <si>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</si>
  <si>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</si>
  <si>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</si>
  <si>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</si>
  <si>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</si>
  <si>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</si>
  <si>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</si>
  <si>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</si>
  <si>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</si>
  <si>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</si>
  <si>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</si>
  <si>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</si>
  <si>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</si>
  <si>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</si>
  <si>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</si>
  <si>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</si>
  <si>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</si>
  <si>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</si>
  <si>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</si>
  <si>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</si>
  <si>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</si>
  <si>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</si>
  <si>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</si>
  <si>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</si>
  <si>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</si>
  <si>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</si>
  <si>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</si>
  <si>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</si>
  <si>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</si>
  <si>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</si>
  <si>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</si>
  <si>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</si>
  <si>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</si>
  <si>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</si>
  <si>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</si>
  <si>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</si>
  <si>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</si>
  <si>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</si>
  <si>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</si>
  <si>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</si>
  <si>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</si>
  <si>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</si>
  <si>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</si>
  <si>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</si>
  <si>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</si>
  <si>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</si>
  <si>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</si>
  <si>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</si>
  <si>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</si>
  <si>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</si>
  <si>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</si>
  <si>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</si>
  <si>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</si>
  <si>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</si>
  <si>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</si>
  <si>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</si>
  <si>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</si>
  <si>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</si>
  <si>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</si>
  <si>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</si>
  <si>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</si>
  <si>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</si>
  <si>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</si>
  <si>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</si>
  <si>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</si>
  <si>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</si>
  <si>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</si>
  <si>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</si>
  <si>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</si>
  <si>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</si>
  <si>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</si>
  <si>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</si>
  <si>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</si>
  <si>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</si>
  <si>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</si>
  <si>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</si>
  <si>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</si>
  <si>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</si>
  <si>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</si>
  <si>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</si>
  <si>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</si>
  <si>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</si>
  <si>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</si>
  <si>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</si>
  <si>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</si>
  <si>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</si>
  <si>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</si>
  <si>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</si>
  <si>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</si>
  <si>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</si>
  <si>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</si>
  <si>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</si>
  <si>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</si>
  <si>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</si>
  <si>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</si>
  <si>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</si>
  <si>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</si>
  <si>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</si>
  <si>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</si>
  <si>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</si>
  <si>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</si>
  <si>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</si>
  <si>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</si>
  <si>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</si>
  <si>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</si>
  <si>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</si>
  <si>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</si>
  <si>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</si>
  <si>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</si>
  <si>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</si>
  <si>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</si>
  <si>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</si>
  <si>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</si>
  <si>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</si>
  <si>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</si>
  <si>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</si>
  <si>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</si>
  <si>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</si>
  <si>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</si>
  <si>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</si>
  <si>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</si>
  <si>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</si>
  <si>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</si>
  <si>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</si>
  <si>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</si>
  <si>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</si>
  <si>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</si>
  <si>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</si>
  <si>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</si>
  <si>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</si>
  <si>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</si>
  <si>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</si>
  <si>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</si>
  <si>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</si>
  <si>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</si>
  <si>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</si>
  <si>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</si>
  <si>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</si>
  <si>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</si>
  <si>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</si>
  <si>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</si>
  <si>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</si>
  <si>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</si>
  <si>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</si>
  <si>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</si>
  <si>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</si>
  <si>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</si>
  <si>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</si>
  <si>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</si>
  <si>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</si>
  <si>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</si>
  <si>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</si>
  <si>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</si>
  <si>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</si>
  <si>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</si>
  <si>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</si>
  <si>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</si>
  <si>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</si>
  <si>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</si>
  <si>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</si>
  <si>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</si>
  <si>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</si>
  <si>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</si>
  <si>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</si>
  <si>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</si>
  <si>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</si>
  <si>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</si>
  <si>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</si>
  <si>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</si>
  <si>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</si>
  <si>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</si>
  <si>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</si>
  <si>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</si>
  <si>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</si>
  <si>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</si>
  <si>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</si>
  <si>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</si>
  <si>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</si>
  <si>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</si>
  <si>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</si>
  <si>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</si>
  <si>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</si>
  <si>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</si>
  <si>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</si>
  <si>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</si>
  <si>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</si>
  <si>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</si>
  <si>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</si>
  <si>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</si>
  <si>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</si>
  <si>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</si>
  <si>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</si>
  <si>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</si>
  <si>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</si>
  <si>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</si>
  <si>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</si>
  <si>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</si>
  <si>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</si>
  <si>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</si>
  <si>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</si>
  <si>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</si>
  <si>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</si>
  <si>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</si>
  <si>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</si>
  <si>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</si>
  <si>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</si>
  <si>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</si>
  <si>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</si>
  <si>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</si>
  <si>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</si>
  <si>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</si>
  <si>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</si>
  <si>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</si>
  <si>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</si>
  <si>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</si>
  <si>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</si>
  <si>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</si>
  <si>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</si>
  <si>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</si>
  <si>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</si>
  <si>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</si>
  <si>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</si>
  <si>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</si>
  <si>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</si>
  <si>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</si>
  <si>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</si>
  <si>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</si>
  <si>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</si>
  <si>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</si>
  <si>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</si>
  <si>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</si>
  <si>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</si>
  <si>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</si>
  <si>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</si>
  <si>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</si>
  <si>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</si>
  <si>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</si>
  <si>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</si>
  <si>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</si>
  <si>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</si>
  <si>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</si>
  <si>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</si>
  <si>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</si>
  <si>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</si>
  <si>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</si>
  <si>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</si>
  <si>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</si>
  <si>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</si>
  <si>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</si>
  <si>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</si>
  <si>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</si>
  <si>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</si>
  <si>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</si>
  <si>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</si>
  <si>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</si>
  <si>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</si>
  <si>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</si>
  <si>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</si>
  <si>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</si>
  <si>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</si>
  <si>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</si>
  <si>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</si>
  <si>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</si>
  <si>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</si>
  <si>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</si>
  <si>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</si>
  <si>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</si>
  <si>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</si>
  <si>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</si>
  <si>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</si>
  <si>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</si>
  <si>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</si>
  <si>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</si>
  <si>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</si>
  <si>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</si>
  <si>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</si>
  <si>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</si>
  <si>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</si>
  <si>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</si>
  <si>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</si>
  <si>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</si>
  <si>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</si>
  <si>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</si>
  <si>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</si>
  <si>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</si>
  <si>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</si>
  <si>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</si>
  <si>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</si>
  <si>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</si>
  <si>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</si>
  <si>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</si>
  <si>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</si>
  <si>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</si>
  <si>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</si>
  <si>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</si>
  <si>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</si>
  <si>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</si>
  <si>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</si>
  <si>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</si>
  <si>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</si>
  <si>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</si>
  <si>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</si>
  <si>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</si>
  <si>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</si>
  <si>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</si>
  <si>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</si>
  <si>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</si>
  <si>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</si>
  <si>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</si>
  <si>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</si>
  <si>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</si>
  <si>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</si>
  <si>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</si>
  <si>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</si>
  <si>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</si>
  <si>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</si>
  <si>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</si>
  <si>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</si>
  <si>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</si>
  <si>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</si>
  <si>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</si>
  <si>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</si>
  <si>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</si>
  <si>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</si>
  <si>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</si>
  <si>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</si>
  <si>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</si>
  <si>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</si>
  <si>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</si>
  <si>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</si>
  <si>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</si>
  <si>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</si>
  <si>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</si>
  <si>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</si>
  <si>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</si>
  <si>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</si>
  <si>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</si>
  <si>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</si>
  <si>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</si>
  <si>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</si>
  <si>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</si>
  <si>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</si>
  <si>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</si>
  <si>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</si>
  <si>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</si>
  <si>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</si>
  <si>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</si>
  <si>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</si>
  <si>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</si>
  <si>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</si>
  <si>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</si>
  <si>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</si>
  <si>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</si>
  <si>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</si>
  <si>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</si>
  <si>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</si>
  <si>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</si>
  <si>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</si>
  <si>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</si>
  <si>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</si>
  <si>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</si>
  <si>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</si>
  <si>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</si>
  <si>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</si>
  <si>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</si>
  <si>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</si>
  <si>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</si>
  <si>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</si>
  <si>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</si>
  <si>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</si>
  <si>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</si>
  <si>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</si>
  <si>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</si>
  <si>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</si>
  <si>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</si>
  <si>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</si>
  <si>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</si>
  <si>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</si>
  <si>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</si>
  <si>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REALIZAÇAO DE LEIÃO PARA VENDA DE BENS MOVEIS INSERVIVEIS DO MUNICIPIO DE COTIPORA</t>
  </si>
  <si>
    <t>PREFEITURA DE COTIPORA</t>
  </si>
  <si>
    <t>90898487000164</t>
  </si>
  <si>
    <t>PATRIMONIO 6896 RETROESCAVADEIRA</t>
  </si>
  <si>
    <t>PATRIMONIO 5923 CAMINHÃO TRUCADO</t>
  </si>
  <si>
    <t>PATRIMONIO 3419 MICRO ONIBUS INE 4391</t>
  </si>
  <si>
    <t>PATRIMONIO 5903 MICRO ONIBUS ISS6778</t>
  </si>
  <si>
    <t>PATRIMONIO 3398 COLHEDORA DE FORRAGENS</t>
  </si>
  <si>
    <t>PATRIMONIO 5082 DISTRIBUIDOR DE ADUBO</t>
  </si>
  <si>
    <t>PATRIMONIO 5083 ANCINHO ESPALHADOR</t>
  </si>
  <si>
    <t>PATRIMONIO 5132 SEGADORA DE PASTAGENS</t>
  </si>
  <si>
    <t>PATRIMONIO 5238 PLANTADEIRA</t>
  </si>
  <si>
    <t>PATRIMONIO 6889 TRATOR AGRICOLA</t>
  </si>
  <si>
    <t>PATRIMONIO 5787 TRATOR AGRICOLA BM85</t>
  </si>
  <si>
    <t>PATRIMONIO Nº8233 COLHEDORA DE FORRAGENS ENSILADEIRA</t>
  </si>
  <si>
    <t>PATRIMONIO 8589 ENFARDADEIRA</t>
  </si>
  <si>
    <t>PATRIMONIO Nº 4646 COMPRESSOR DE AR</t>
  </si>
  <si>
    <t>PATRIMONIO Nº 9049 PLACA VIBRATORIA</t>
  </si>
  <si>
    <t>PATRIMONIO 6734 MOTOSERRA</t>
  </si>
  <si>
    <t>PENEIRA ROTATIVA PARA BRITADOR</t>
  </si>
  <si>
    <t>CAÇAMBA DE CAMINHÃO</t>
  </si>
  <si>
    <t>JANELAS DE FERRO</t>
  </si>
  <si>
    <t>PORTAS E JANELAS DE MADEIRA</t>
  </si>
  <si>
    <t>RESERVATORIO DE AGUA</t>
  </si>
  <si>
    <t>SUCATA DE FERRO</t>
  </si>
  <si>
    <t>SUCATA DE MOVEIS</t>
  </si>
  <si>
    <t>SUCATA DE ELETRONIVOS, INFORMATICA E ELETRODOMESTICOS</t>
  </si>
  <si>
    <t>PATRIMONIOS 6917 E 6920</t>
  </si>
  <si>
    <t>PATRIMONIOS 6918, 6919 E 6921</t>
  </si>
  <si>
    <t>MONTE VENETO PARTICIPAÇÕES LTDA</t>
  </si>
  <si>
    <t>30222961000101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</si>
</sst>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25" workbookViewId="0">
      <selection activeCell="A13" sqref="A13:A3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3964</v>
      </c>
      <c r="C2" s="125"/>
      <c r="D2" s="50" t="s">
        <v>162</v>
      </c>
      <c r="E2" s="70">
        <v>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3971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3972</v>
      </c>
      <c r="C4" s="128"/>
      <c r="D4" s="128"/>
      <c r="E4" s="129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3680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743050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6550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26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>
        <v>1</v>
      </c>
      <c r="B13" s="35" t="s">
        <v>3974</v>
      </c>
      <c r="C13" s="54">
        <f>SUMIF('Orçamento-base'!$A$12:$A$39953,Identificação!$A13,'Orçamento-base'!$K$12:$K$39953)</f>
        <v>130000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>
        <v>2</v>
      </c>
      <c r="B14" s="35" t="s">
        <v>3975</v>
      </c>
      <c r="C14" s="106">
        <f>SUMIF('Orçamento-base'!$A$12:$A$39953,Identificação!$A14,'Orçamento-base'!$K$12:$K$39953)</f>
        <v>220000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>
        <v>3</v>
      </c>
      <c r="B15" s="35" t="s">
        <v>3976</v>
      </c>
      <c r="C15" s="106">
        <f>SUMIF('Orçamento-base'!$A$12:$A$39953,Identificação!$A15,'Orçamento-base'!$K$12:$K$39953)</f>
        <v>45000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>
        <v>4</v>
      </c>
      <c r="B16" s="35" t="s">
        <v>3977</v>
      </c>
      <c r="C16" s="106">
        <f>SUMIF('Orçamento-base'!$A$12:$A$39953,Identificação!$A16,'Orçamento-base'!$K$12:$K$39953)</f>
        <v>90000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>
        <v>5</v>
      </c>
      <c r="B17" s="35" t="s">
        <v>3978</v>
      </c>
      <c r="C17" s="106">
        <f>SUMIF('Orçamento-base'!$A$12:$A$39953,Identificação!$A17,'Orçamento-base'!$K$12:$K$39953)</f>
        <v>5000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>
        <v>6</v>
      </c>
      <c r="B18" s="35" t="s">
        <v>3979</v>
      </c>
      <c r="C18" s="106">
        <f>SUMIF('Orçamento-base'!$A$12:$A$39953,Identificação!$A18,'Orçamento-base'!$K$12:$K$39953)</f>
        <v>5000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>
        <v>7</v>
      </c>
      <c r="B19" s="35" t="s">
        <v>3980</v>
      </c>
      <c r="C19" s="106">
        <f>SUMIF('Orçamento-base'!$A$12:$A$39953,Identificação!$A19,'Orçamento-base'!$K$12:$K$39953)</f>
        <v>4500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>
        <v>8</v>
      </c>
      <c r="B20" s="35" t="s">
        <v>3981</v>
      </c>
      <c r="C20" s="106">
        <f>SUMIF('Orçamento-base'!$A$12:$A$39953,Identificação!$A20,'Orçamento-base'!$K$12:$K$39953)</f>
        <v>5000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>
        <v>9</v>
      </c>
      <c r="B21" s="35" t="s">
        <v>3982</v>
      </c>
      <c r="C21" s="106">
        <f>SUMIF('Orçamento-base'!$A$12:$A$39953,Identificação!$A21,'Orçamento-base'!$K$12:$K$39953)</f>
        <v>5500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>
        <v>10</v>
      </c>
      <c r="B22" s="35" t="s">
        <v>3984</v>
      </c>
      <c r="C22" s="106">
        <f>SUMIF('Orçamento-base'!$A$12:$A$39953,Identificação!$A22,'Orçamento-base'!$K$12:$K$39953)</f>
        <v>70000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>
        <v>11</v>
      </c>
      <c r="B23" s="35" t="s">
        <v>3983</v>
      </c>
      <c r="C23" s="106">
        <f>SUMIF('Orçamento-base'!$A$12:$A$39953,Identificação!$A23,'Orçamento-base'!$K$12:$K$39953)</f>
        <v>68000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ht="30" x14ac:dyDescent="0.25">
      <c r="A24" s="34">
        <v>12</v>
      </c>
      <c r="B24" s="35" t="s">
        <v>3985</v>
      </c>
      <c r="C24" s="106">
        <f>SUMIF('Orçamento-base'!$A$12:$A$39953,Identificação!$A24,'Orçamento-base'!$K$12:$K$39953)</f>
        <v>7500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>
        <v>13</v>
      </c>
      <c r="B25" s="35" t="s">
        <v>3986</v>
      </c>
      <c r="C25" s="106">
        <f>SUMIF('Orçamento-base'!$A$12:$A$39953,Identificação!$A25,'Orçamento-base'!$K$12:$K$39953)</f>
        <v>76000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>
        <v>14</v>
      </c>
      <c r="B26" s="35" t="s">
        <v>3987</v>
      </c>
      <c r="C26" s="106">
        <f>SUMIF('Orçamento-base'!$A$12:$A$39953,Identificação!$A26,'Orçamento-base'!$K$12:$K$39953)</f>
        <v>300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>
        <v>15</v>
      </c>
      <c r="B27" s="35" t="s">
        <v>3988</v>
      </c>
      <c r="C27" s="106">
        <f>SUMIF('Orçamento-base'!$A$12:$A$39953,Identificação!$A27,'Orçamento-base'!$K$12:$K$39953)</f>
        <v>1500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>
        <v>16</v>
      </c>
      <c r="B28" s="35" t="s">
        <v>3989</v>
      </c>
      <c r="C28" s="106">
        <f>SUMIF('Orçamento-base'!$A$12:$A$39953,Identificação!$A28,'Orçamento-base'!$K$12:$K$39953)</f>
        <v>150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>
        <v>17</v>
      </c>
      <c r="B29" s="35" t="s">
        <v>3990</v>
      </c>
      <c r="C29" s="106">
        <f>SUMIF('Orçamento-base'!$A$12:$A$39953,Identificação!$A29,'Orçamento-base'!$K$12:$K$39953)</f>
        <v>3000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>
        <v>18</v>
      </c>
      <c r="B30" s="35" t="s">
        <v>3991</v>
      </c>
      <c r="C30" s="106">
        <f>SUMIF('Orçamento-base'!$A$12:$A$39953,Identificação!$A30,'Orçamento-base'!$K$12:$K$39953)</f>
        <v>3500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>
        <v>19</v>
      </c>
      <c r="B31" s="35" t="s">
        <v>3992</v>
      </c>
      <c r="C31" s="106">
        <f>SUMIF('Orçamento-base'!$A$12:$A$39953,Identificação!$A31,'Orçamento-base'!$K$12:$K$39953)</f>
        <v>250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>
        <v>20</v>
      </c>
      <c r="B32" s="35" t="s">
        <v>3993</v>
      </c>
      <c r="C32" s="106">
        <f>SUMIF('Orçamento-base'!$A$12:$A$39953,Identificação!$A32,'Orçamento-base'!$K$12:$K$39953)</f>
        <v>200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>
        <v>21</v>
      </c>
      <c r="B33" s="35" t="s">
        <v>3994</v>
      </c>
      <c r="C33" s="106">
        <f>SUMIF('Orçamento-base'!$A$12:$A$39953,Identificação!$A33,'Orçamento-base'!$K$12:$K$39953)</f>
        <v>500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>
        <v>22</v>
      </c>
      <c r="B34" s="35" t="s">
        <v>3995</v>
      </c>
      <c r="C34" s="106">
        <f>SUMIF('Orçamento-base'!$A$12:$A$39953,Identificação!$A34,'Orçamento-base'!$K$12:$K$39953)</f>
        <v>500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>
        <v>23</v>
      </c>
      <c r="B35" s="35" t="s">
        <v>3996</v>
      </c>
      <c r="C35" s="106">
        <f>SUMIF('Orçamento-base'!$A$12:$A$39953,Identificação!$A35,'Orçamento-base'!$K$12:$K$39953)</f>
        <v>250</v>
      </c>
      <c r="D35" s="107"/>
      <c r="E35" s="108"/>
      <c r="F35" s="108"/>
      <c r="G35" s="106">
        <f>SUMIF(Proposta!$A$12:$A$39953,Identificação!$A35,Proposta!$H$12:$H$39953)</f>
        <v>1000</v>
      </c>
    </row>
    <row r="36" spans="1:7" ht="30" x14ac:dyDescent="0.25">
      <c r="A36" s="34">
        <v>24</v>
      </c>
      <c r="B36" s="35" t="s">
        <v>3997</v>
      </c>
      <c r="C36" s="106">
        <f>SUMIF('Orçamento-base'!$A$12:$A$39953,Identificação!$A36,'Orçamento-base'!$K$12:$K$39953)</f>
        <v>500</v>
      </c>
      <c r="D36" s="107"/>
      <c r="E36" s="108"/>
      <c r="F36" s="108"/>
      <c r="G36" s="106">
        <f>SUMIF(Proposta!$A$12:$A$39953,Identificação!$A36,Proposta!$H$12:$H$39953)</f>
        <v>3750</v>
      </c>
    </row>
    <row r="37" spans="1:7" x14ac:dyDescent="0.25">
      <c r="A37" s="34">
        <v>25</v>
      </c>
      <c r="B37" s="35" t="s">
        <v>3998</v>
      </c>
      <c r="C37" s="106">
        <f>SUMIF('Orçamento-base'!$A$12:$A$39953,Identificação!$A37,'Orçamento-base'!$K$12:$K$39953)</f>
        <v>800</v>
      </c>
      <c r="D37" s="107"/>
      <c r="E37" s="108"/>
      <c r="F37" s="108"/>
      <c r="G37" s="106">
        <f>SUMIF(Proposta!$A$12:$A$39953,Identificação!$A37,Proposta!$H$12:$H$39953)</f>
        <v>1800</v>
      </c>
    </row>
    <row r="38" spans="1:7" x14ac:dyDescent="0.25">
      <c r="A38" s="34">
        <v>26</v>
      </c>
      <c r="B38" s="35" t="s">
        <v>3999</v>
      </c>
      <c r="C38" s="106">
        <f>SUMIF('Orçamento-base'!$A$12:$A$39953,Identificação!$A38,'Orçamento-base'!$K$12:$K$39953)</f>
        <v>100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opLeftCell="A7" workbookViewId="0">
      <selection activeCell="J38" sqref="J3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4.8554687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Leilão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Não se aplica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743050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30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34">
        <v>1</v>
      </c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35" t="s">
        <v>3974</v>
      </c>
      <c r="H12" s="114">
        <v>1</v>
      </c>
      <c r="I12" s="47" t="s">
        <v>3702</v>
      </c>
      <c r="J12" s="114">
        <v>130000</v>
      </c>
      <c r="K12" s="54">
        <f>IFERROR(IF(H12*J12&lt;&gt;0,ROUND(ROUND(H12,4)*ROUND(J12,4),2),""),"")</f>
        <v>130000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34">
        <v>2</v>
      </c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35" t="s">
        <v>3975</v>
      </c>
      <c r="H13" s="114">
        <v>1</v>
      </c>
      <c r="I13" s="47" t="s">
        <v>3702</v>
      </c>
      <c r="J13" s="114">
        <v>220000</v>
      </c>
      <c r="K13" s="54">
        <f>IFERROR(IF(H13*J13&lt;&gt;0,ROUND(ROUND(H13,4)*ROUND(J13,4),2),""),"")</f>
        <v>220000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34">
        <v>3</v>
      </c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35" t="s">
        <v>3976</v>
      </c>
      <c r="H14" s="114">
        <v>1</v>
      </c>
      <c r="I14" s="47" t="s">
        <v>3702</v>
      </c>
      <c r="J14" s="114">
        <v>45000</v>
      </c>
      <c r="K14" s="106">
        <f>IFERROR(IF(H14*J14&lt;&gt;0,ROUND(ROUND(H14,4)*ROUND(J14,4),2),""),"")</f>
        <v>45000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34">
        <v>4</v>
      </c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35" t="s">
        <v>3977</v>
      </c>
      <c r="H15" s="114">
        <v>1</v>
      </c>
      <c r="I15" s="47" t="s">
        <v>3702</v>
      </c>
      <c r="J15" s="114">
        <v>90000</v>
      </c>
      <c r="K15" s="106">
        <f t="shared" ref="K15:K78" si="0">IFERROR(IF(H15*J15&lt;&gt;0,ROUND(ROUND(H15,4)*ROUND(J15,4),2),""),"")</f>
        <v>90000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34">
        <v>5</v>
      </c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35" t="s">
        <v>3978</v>
      </c>
      <c r="H16" s="114">
        <v>1</v>
      </c>
      <c r="I16" s="47" t="s">
        <v>3702</v>
      </c>
      <c r="J16" s="114">
        <v>5000</v>
      </c>
      <c r="K16" s="106">
        <f t="shared" si="0"/>
        <v>5000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34">
        <v>6</v>
      </c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35" t="s">
        <v>3979</v>
      </c>
      <c r="H17" s="114">
        <v>1</v>
      </c>
      <c r="I17" s="47" t="s">
        <v>3702</v>
      </c>
      <c r="J17" s="114">
        <v>5000</v>
      </c>
      <c r="K17" s="106">
        <f t="shared" si="0"/>
        <v>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34">
        <v>7</v>
      </c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35" t="s">
        <v>3980</v>
      </c>
      <c r="H18" s="114">
        <v>1</v>
      </c>
      <c r="I18" s="47" t="s">
        <v>3702</v>
      </c>
      <c r="J18" s="114">
        <v>4500</v>
      </c>
      <c r="K18" s="106">
        <f t="shared" si="0"/>
        <v>4500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34">
        <v>8</v>
      </c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35" t="s">
        <v>3981</v>
      </c>
      <c r="H19" s="114">
        <v>1</v>
      </c>
      <c r="I19" s="47" t="s">
        <v>3702</v>
      </c>
      <c r="J19" s="114">
        <v>5000</v>
      </c>
      <c r="K19" s="106">
        <f t="shared" si="0"/>
        <v>5000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34">
        <v>9</v>
      </c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35" t="s">
        <v>3982</v>
      </c>
      <c r="H20" s="114">
        <v>1</v>
      </c>
      <c r="I20" s="47" t="s">
        <v>3702</v>
      </c>
      <c r="J20" s="114">
        <v>5500</v>
      </c>
      <c r="K20" s="106">
        <f t="shared" si="0"/>
        <v>5500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34">
        <v>10</v>
      </c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35" t="s">
        <v>3984</v>
      </c>
      <c r="H21" s="114">
        <v>1</v>
      </c>
      <c r="I21" s="47" t="s">
        <v>3702</v>
      </c>
      <c r="J21" s="114">
        <v>70000</v>
      </c>
      <c r="K21" s="106">
        <f t="shared" si="0"/>
        <v>70000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34">
        <v>11</v>
      </c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35" t="s">
        <v>3983</v>
      </c>
      <c r="H22" s="114">
        <v>1</v>
      </c>
      <c r="I22" s="47" t="s">
        <v>3702</v>
      </c>
      <c r="J22" s="114">
        <v>68000</v>
      </c>
      <c r="K22" s="106">
        <f t="shared" si="0"/>
        <v>68000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34">
        <v>12</v>
      </c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35" t="s">
        <v>3985</v>
      </c>
      <c r="H23" s="114">
        <v>1</v>
      </c>
      <c r="I23" s="47" t="s">
        <v>3702</v>
      </c>
      <c r="J23" s="114">
        <v>7500</v>
      </c>
      <c r="K23" s="106">
        <f t="shared" si="0"/>
        <v>7500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34">
        <v>13</v>
      </c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35" t="s">
        <v>3986</v>
      </c>
      <c r="H24" s="114">
        <v>1</v>
      </c>
      <c r="I24" s="47" t="s">
        <v>3702</v>
      </c>
      <c r="J24" s="114">
        <v>76000</v>
      </c>
      <c r="K24" s="106">
        <f t="shared" si="0"/>
        <v>76000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34">
        <v>14</v>
      </c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35" t="s">
        <v>3987</v>
      </c>
      <c r="H25" s="114">
        <v>1</v>
      </c>
      <c r="I25" s="47" t="s">
        <v>3702</v>
      </c>
      <c r="J25" s="114">
        <v>300</v>
      </c>
      <c r="K25" s="106">
        <f t="shared" si="0"/>
        <v>300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34">
        <v>15</v>
      </c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35" t="s">
        <v>3988</v>
      </c>
      <c r="H26" s="114">
        <v>1</v>
      </c>
      <c r="I26" s="47" t="s">
        <v>3702</v>
      </c>
      <c r="J26" s="114">
        <v>1500</v>
      </c>
      <c r="K26" s="106">
        <f t="shared" si="0"/>
        <v>1500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34">
        <v>16</v>
      </c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35" t="s">
        <v>3989</v>
      </c>
      <c r="H27" s="114">
        <v>1</v>
      </c>
      <c r="I27" s="47" t="s">
        <v>3702</v>
      </c>
      <c r="J27" s="114">
        <v>150</v>
      </c>
      <c r="K27" s="106">
        <f t="shared" si="0"/>
        <v>150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34">
        <v>17</v>
      </c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35" t="s">
        <v>3990</v>
      </c>
      <c r="H28" s="114">
        <v>1</v>
      </c>
      <c r="I28" s="47" t="s">
        <v>3702</v>
      </c>
      <c r="J28" s="114">
        <v>3000</v>
      </c>
      <c r="K28" s="106">
        <f t="shared" si="0"/>
        <v>3000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34">
        <v>18</v>
      </c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35" t="s">
        <v>3991</v>
      </c>
      <c r="H29" s="114">
        <v>1</v>
      </c>
      <c r="I29" s="47" t="s">
        <v>3702</v>
      </c>
      <c r="J29" s="114">
        <v>3500</v>
      </c>
      <c r="K29" s="106">
        <f t="shared" si="0"/>
        <v>3500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34">
        <v>19</v>
      </c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35" t="s">
        <v>3992</v>
      </c>
      <c r="H30" s="114">
        <v>1</v>
      </c>
      <c r="I30" s="47" t="s">
        <v>3702</v>
      </c>
      <c r="J30" s="114">
        <v>250</v>
      </c>
      <c r="K30" s="106">
        <f t="shared" si="0"/>
        <v>250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34">
        <v>20</v>
      </c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35" t="s">
        <v>3993</v>
      </c>
      <c r="H31" s="114">
        <v>1</v>
      </c>
      <c r="I31" s="47" t="s">
        <v>3702</v>
      </c>
      <c r="J31" s="114">
        <v>200</v>
      </c>
      <c r="K31" s="106">
        <f t="shared" si="0"/>
        <v>200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34">
        <v>21</v>
      </c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35" t="s">
        <v>3994</v>
      </c>
      <c r="H32" s="114">
        <v>1</v>
      </c>
      <c r="I32" s="47" t="s">
        <v>3702</v>
      </c>
      <c r="J32" s="114">
        <v>500</v>
      </c>
      <c r="K32" s="106">
        <f t="shared" si="0"/>
        <v>500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34">
        <v>22</v>
      </c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35" t="s">
        <v>3995</v>
      </c>
      <c r="H33" s="114">
        <v>1</v>
      </c>
      <c r="I33" s="47" t="s">
        <v>3702</v>
      </c>
      <c r="J33" s="114">
        <v>500</v>
      </c>
      <c r="K33" s="106">
        <f t="shared" si="0"/>
        <v>500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34">
        <v>23</v>
      </c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35" t="s">
        <v>3996</v>
      </c>
      <c r="H34" s="114">
        <v>1</v>
      </c>
      <c r="I34" s="47" t="s">
        <v>3702</v>
      </c>
      <c r="J34" s="114">
        <v>250</v>
      </c>
      <c r="K34" s="106">
        <f t="shared" si="0"/>
        <v>250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34">
        <v>24</v>
      </c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35" t="s">
        <v>3997</v>
      </c>
      <c r="H35" s="114">
        <v>1</v>
      </c>
      <c r="I35" s="47" t="s">
        <v>3702</v>
      </c>
      <c r="J35" s="114">
        <v>500</v>
      </c>
      <c r="K35" s="106">
        <f t="shared" si="0"/>
        <v>500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34">
        <v>25</v>
      </c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35" t="s">
        <v>3998</v>
      </c>
      <c r="H36" s="114">
        <v>1</v>
      </c>
      <c r="I36" s="47" t="s">
        <v>3702</v>
      </c>
      <c r="J36" s="114">
        <v>800</v>
      </c>
      <c r="K36" s="106">
        <f t="shared" si="0"/>
        <v>800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34">
        <v>26</v>
      </c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35" t="s">
        <v>3999</v>
      </c>
      <c r="H37" s="114">
        <v>1</v>
      </c>
      <c r="I37" s="47" t="s">
        <v>3702</v>
      </c>
      <c r="J37" s="114">
        <v>100</v>
      </c>
      <c r="K37" s="106">
        <f t="shared" si="0"/>
        <v>100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7"/>
  <sheetViews>
    <sheetView tabSelected="1" workbookViewId="0">
      <selection activeCell="G34" sqref="G34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Leilão Presencial</v>
      </c>
      <c r="D2" s="162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4000</v>
      </c>
      <c r="D4" s="128"/>
      <c r="E4" s="128"/>
      <c r="F4" s="128"/>
      <c r="G4" s="22" t="s">
        <v>3754</v>
      </c>
      <c r="H4" s="79" t="s">
        <v>4001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Não se aplica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6550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>
        <f>IF('Orçamento-base'!A12&gt;0,'Orçamento-base'!A12,"")</f>
        <v>1</v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PATRIMONIO 6896 RETROESCAVADEIRA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>
        <f>IF('Orçamento-base'!A13&gt;0,'Orçamento-base'!A13,"")</f>
        <v>2</v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PATRIMONIO 5923 CAMINHÃO TRUCADO</v>
      </c>
      <c r="E13" s="116">
        <f>IF('Orçamento-base'!H13&gt;0,'Orçamento-base'!H13,"")</f>
        <v>1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>
        <f>IF('Orçamento-base'!A14&gt;0,'Orçamento-base'!A14,"")</f>
        <v>3</v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PATRIMONIO 3419 MICRO ONIBUS INE 4391</v>
      </c>
      <c r="E14" s="167">
        <f>IF('Orçamento-base'!H14&gt;0,'Orçamento-base'!H14,"")</f>
        <v>1</v>
      </c>
      <c r="F14" s="106" t="str">
        <f>IF('Orçamento-base'!I14&gt;0,'Orçamento-base'!I14,"")</f>
        <v>un</v>
      </c>
      <c r="G14" s="114"/>
      <c r="H14" s="106" t="str">
        <f t="shared" ref="H14:H35" si="0">IFERROR(IF(E14*G14&lt;&gt;0,ROUND(ROUND(E14,4)*ROUND(G14,4),2),""),"")</f>
        <v/>
      </c>
      <c r="I14" s="98"/>
      <c r="J14" s="98"/>
      <c r="K14" s="46"/>
      <c r="L14" s="40"/>
    </row>
    <row r="15" spans="1:12" x14ac:dyDescent="0.25">
      <c r="A15" s="111">
        <f>IF('Orçamento-base'!A15&gt;0,'Orçamento-base'!A15,"")</f>
        <v>4</v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PATRIMONIO 5903 MICRO ONIBUS ISS6778</v>
      </c>
      <c r="E15" s="167">
        <f>IF('Orçamento-base'!H15&gt;0,'Orçamento-base'!H15,"")</f>
        <v>1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  <c r="L15" s="40"/>
    </row>
    <row r="16" spans="1:12" x14ac:dyDescent="0.25">
      <c r="A16" s="111">
        <f>IF('Orçamento-base'!A16&gt;0,'Orçamento-base'!A16,"")</f>
        <v>5</v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PATRIMONIO 3398 COLHEDORA DE FORRAGENS</v>
      </c>
      <c r="E16" s="167">
        <f>IF('Orçamento-base'!H16&gt;0,'Orçamento-base'!H16,"")</f>
        <v>1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  <c r="L16" s="40"/>
    </row>
    <row r="17" spans="1:12" x14ac:dyDescent="0.25">
      <c r="A17" s="111">
        <f>IF('Orçamento-base'!A17&gt;0,'Orçamento-base'!A17,"")</f>
        <v>6</v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PATRIMONIO 5082 DISTRIBUIDOR DE ADUBO</v>
      </c>
      <c r="E17" s="167">
        <f>IF('Orçamento-base'!H17&gt;0,'Orçamento-base'!H17,"")</f>
        <v>1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  <c r="L17" s="40"/>
    </row>
    <row r="18" spans="1:12" x14ac:dyDescent="0.25">
      <c r="A18" s="111">
        <f>IF('Orçamento-base'!A18&gt;0,'Orçamento-base'!A18,"")</f>
        <v>7</v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PATRIMONIO 5083 ANCINHO ESPALHADOR</v>
      </c>
      <c r="E18" s="167">
        <f>IF('Orçamento-base'!H18&gt;0,'Orçamento-base'!H18,"")</f>
        <v>1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  <c r="L18" s="40"/>
    </row>
    <row r="19" spans="1:12" x14ac:dyDescent="0.25">
      <c r="A19" s="111">
        <f>IF('Orçamento-base'!A19&gt;0,'Orçamento-base'!A19,"")</f>
        <v>8</v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PATRIMONIO 5132 SEGADORA DE PASTAGENS</v>
      </c>
      <c r="E19" s="167">
        <f>IF('Orçamento-base'!H19&gt;0,'Orçamento-base'!H19,"")</f>
        <v>1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  <c r="L19" s="40"/>
    </row>
    <row r="20" spans="1:12" x14ac:dyDescent="0.25">
      <c r="A20" s="111">
        <f>IF('Orçamento-base'!A20&gt;0,'Orçamento-base'!A20,"")</f>
        <v>9</v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PATRIMONIO 5238 PLANTADEIRA</v>
      </c>
      <c r="E20" s="167">
        <f>IF('Orçamento-base'!H20&gt;0,'Orçamento-base'!H20,"")</f>
        <v>1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  <c r="L20" s="40"/>
    </row>
    <row r="21" spans="1:12" x14ac:dyDescent="0.25">
      <c r="A21" s="111">
        <f>IF('Orçamento-base'!A21&gt;0,'Orçamento-base'!A21,"")</f>
        <v>10</v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PATRIMONIO 5787 TRATOR AGRICOLA BM85</v>
      </c>
      <c r="E21" s="167">
        <f>IF('Orçamento-base'!H21&gt;0,'Orçamento-base'!H21,"")</f>
        <v>1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  <c r="L21" s="40"/>
    </row>
    <row r="22" spans="1:12" x14ac:dyDescent="0.25">
      <c r="A22" s="111">
        <f>IF('Orçamento-base'!A22&gt;0,'Orçamento-base'!A22,"")</f>
        <v>11</v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PATRIMONIO 6889 TRATOR AGRICOLA</v>
      </c>
      <c r="E22" s="167">
        <f>IF('Orçamento-base'!H22&gt;0,'Orçamento-base'!H22,"")</f>
        <v>1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  <c r="L22" s="40"/>
    </row>
    <row r="23" spans="1:12" x14ac:dyDescent="0.25">
      <c r="A23" s="111">
        <f>IF('Orçamento-base'!A23&gt;0,'Orçamento-base'!A23,"")</f>
        <v>12</v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PATRIMONIO Nº8233 COLHEDORA DE FORRAGENS ENSILADEIRA</v>
      </c>
      <c r="E23" s="167">
        <f>IF('Orçamento-base'!H23&gt;0,'Orçamento-base'!H23,"")</f>
        <v>1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  <c r="L23" s="40"/>
    </row>
    <row r="24" spans="1:12" x14ac:dyDescent="0.25">
      <c r="A24" s="111">
        <f>IF('Orçamento-base'!A24&gt;0,'Orçamento-base'!A24,"")</f>
        <v>13</v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PATRIMONIO 8589 ENFARDADEIRA</v>
      </c>
      <c r="E24" s="167">
        <f>IF('Orçamento-base'!H24&gt;0,'Orçamento-base'!H24,"")</f>
        <v>1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  <c r="L24" s="40"/>
    </row>
    <row r="25" spans="1:12" x14ac:dyDescent="0.25">
      <c r="A25" s="111">
        <f>IF('Orçamento-base'!A25&gt;0,'Orçamento-base'!A25,"")</f>
        <v>14</v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PATRIMONIO Nº 4646 COMPRESSOR DE AR</v>
      </c>
      <c r="E25" s="167">
        <f>IF('Orçamento-base'!H25&gt;0,'Orçamento-base'!H25,"")</f>
        <v>1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  <c r="L25" s="40"/>
    </row>
    <row r="26" spans="1:12" x14ac:dyDescent="0.25">
      <c r="A26" s="111">
        <f>IF('Orçamento-base'!A26&gt;0,'Orçamento-base'!A26,"")</f>
        <v>15</v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PATRIMONIO Nº 9049 PLACA VIBRATORIA</v>
      </c>
      <c r="E26" s="167">
        <f>IF('Orçamento-base'!H26&gt;0,'Orçamento-base'!H26,"")</f>
        <v>1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  <c r="L26" s="40"/>
    </row>
    <row r="27" spans="1:12" x14ac:dyDescent="0.25">
      <c r="A27" s="111">
        <f>IF('Orçamento-base'!A27&gt;0,'Orçamento-base'!A27,"")</f>
        <v>16</v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PATRIMONIO 6734 MOTOSERRA</v>
      </c>
      <c r="E27" s="167">
        <f>IF('Orçamento-base'!H27&gt;0,'Orçamento-base'!H27,"")</f>
        <v>1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  <c r="L27" s="40"/>
    </row>
    <row r="28" spans="1:12" x14ac:dyDescent="0.25">
      <c r="A28" s="111">
        <f>IF('Orçamento-base'!A28&gt;0,'Orçamento-base'!A28,"")</f>
        <v>17</v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PENEIRA ROTATIVA PARA BRITADOR</v>
      </c>
      <c r="E28" s="167">
        <f>IF('Orçamento-base'!H28&gt;0,'Orçamento-base'!H28,"")</f>
        <v>1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  <c r="L28" s="40"/>
    </row>
    <row r="29" spans="1:12" x14ac:dyDescent="0.25">
      <c r="A29" s="111">
        <f>IF('Orçamento-base'!A29&gt;0,'Orçamento-base'!A29,"")</f>
        <v>18</v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CAÇAMBA DE CAMINHÃO</v>
      </c>
      <c r="E29" s="167">
        <f>IF('Orçamento-base'!H29&gt;0,'Orçamento-base'!H29,"")</f>
        <v>1</v>
      </c>
      <c r="F29" s="106" t="str">
        <f>IF('Orçamento-base'!I29&gt;0,'Orçamento-base'!I29,"")</f>
        <v>un</v>
      </c>
      <c r="G29" s="114"/>
      <c r="H29" s="106" t="str">
        <f t="shared" si="0"/>
        <v/>
      </c>
      <c r="I29" s="98"/>
      <c r="J29" s="98"/>
      <c r="K29" s="46"/>
      <c r="L29" s="40"/>
    </row>
    <row r="30" spans="1:12" x14ac:dyDescent="0.25">
      <c r="A30" s="111">
        <f>IF('Orçamento-base'!A30&gt;0,'Orçamento-base'!A30,"")</f>
        <v>19</v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JANELAS DE FERRO</v>
      </c>
      <c r="E30" s="167">
        <f>IF('Orçamento-base'!H30&gt;0,'Orçamento-base'!H30,"")</f>
        <v>1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  <c r="L30" s="40"/>
    </row>
    <row r="31" spans="1:12" x14ac:dyDescent="0.25">
      <c r="A31" s="111">
        <f>IF('Orçamento-base'!A31&gt;0,'Orçamento-base'!A31,"")</f>
        <v>20</v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PORTAS E JANELAS DE MADEIRA</v>
      </c>
      <c r="E31" s="167">
        <f>IF('Orçamento-base'!H31&gt;0,'Orçamento-base'!H31,"")</f>
        <v>1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  <c r="L31" s="40"/>
    </row>
    <row r="32" spans="1:12" x14ac:dyDescent="0.25">
      <c r="A32" s="111">
        <f>IF('Orçamento-base'!A32&gt;0,'Orçamento-base'!A32,"")</f>
        <v>21</v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RESERVATORIO DE AGUA</v>
      </c>
      <c r="E32" s="167">
        <f>IF('Orçamento-base'!H32&gt;0,'Orçamento-base'!H32,"")</f>
        <v>1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  <c r="L32" s="40"/>
    </row>
    <row r="33" spans="1:12" x14ac:dyDescent="0.25">
      <c r="A33" s="111">
        <f>IF('Orçamento-base'!A33&gt;0,'Orçamento-base'!A33,"")</f>
        <v>22</v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SUCATA DE FERRO</v>
      </c>
      <c r="E33" s="167">
        <f>IF('Orçamento-base'!H33&gt;0,'Orçamento-base'!H33,"")</f>
        <v>1</v>
      </c>
      <c r="F33" s="106" t="str">
        <f>IF('Orçamento-base'!I33&gt;0,'Orçamento-base'!I33,"")</f>
        <v>un</v>
      </c>
      <c r="G33" s="114"/>
      <c r="H33" s="106" t="str">
        <f t="shared" si="0"/>
        <v/>
      </c>
      <c r="I33" s="98"/>
      <c r="J33" s="98"/>
      <c r="K33" s="46"/>
      <c r="L33" s="40"/>
    </row>
    <row r="34" spans="1:12" x14ac:dyDescent="0.25">
      <c r="A34" s="111">
        <f>IF('Orçamento-base'!A34&gt;0,'Orçamento-base'!A34,"")</f>
        <v>23</v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SUCATA DE MOVEIS</v>
      </c>
      <c r="E34" s="167">
        <f>IF('Orçamento-base'!H34&gt;0,'Orçamento-base'!H34,"")</f>
        <v>1</v>
      </c>
      <c r="F34" s="106" t="str">
        <f>IF('Orçamento-base'!I34&gt;0,'Orçamento-base'!I34,"")</f>
        <v>un</v>
      </c>
      <c r="G34" s="114">
        <v>1000</v>
      </c>
      <c r="H34" s="106">
        <f t="shared" si="0"/>
        <v>1000</v>
      </c>
      <c r="I34" s="98"/>
      <c r="J34" s="98"/>
      <c r="K34" s="46"/>
      <c r="L34" s="40"/>
    </row>
    <row r="35" spans="1:12" x14ac:dyDescent="0.25">
      <c r="A35" s="111">
        <f>IF('Orçamento-base'!A35&gt;0,'Orçamento-base'!A35,"")</f>
        <v>24</v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SUCATA DE ELETRONIVOS, INFORMATICA E ELETRODOMESTICOS</v>
      </c>
      <c r="E35" s="167">
        <f>IF('Orçamento-base'!H35&gt;0,'Orçamento-base'!H35,"")</f>
        <v>1</v>
      </c>
      <c r="F35" s="106" t="str">
        <f>IF('Orçamento-base'!I35&gt;0,'Orçamento-base'!I35,"")</f>
        <v>un</v>
      </c>
      <c r="G35" s="114">
        <v>3750</v>
      </c>
      <c r="H35" s="106">
        <f t="shared" si="0"/>
        <v>3750</v>
      </c>
      <c r="I35" s="98"/>
      <c r="J35" s="98"/>
      <c r="K35" s="46"/>
      <c r="L35" s="40"/>
    </row>
    <row r="36" spans="1:12" x14ac:dyDescent="0.25">
      <c r="A36" s="111">
        <f>IF('Orçamento-base'!A36&gt;0,'Orçamento-base'!A36,"")</f>
        <v>25</v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PATRIMONIOS 6917 E 6920</v>
      </c>
      <c r="E36" s="167">
        <f>IF('Orçamento-base'!H36&gt;0,'Orçamento-base'!H36,"")</f>
        <v>1</v>
      </c>
      <c r="F36" s="106" t="str">
        <f>IF('Orçamento-base'!I36&gt;0,'Orçamento-base'!I36,"")</f>
        <v>un</v>
      </c>
      <c r="G36" s="114">
        <v>1800</v>
      </c>
      <c r="H36" s="106">
        <f>IFERROR(IF(E36*G36&lt;&gt;0,ROUND(ROUND(E36,4)*ROUND(G36,4),2),""),"")</f>
        <v>1800</v>
      </c>
      <c r="I36" s="98"/>
      <c r="J36" s="98"/>
      <c r="K36" s="46"/>
      <c r="L36" s="40"/>
    </row>
    <row r="37" spans="1:12" x14ac:dyDescent="0.25">
      <c r="A37" s="111">
        <f>IF('Orçamento-base'!A37&gt;0,'Orçamento-base'!A37,"")</f>
        <v>26</v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PATRIMONIOS 6918, 6919 E 6921</v>
      </c>
      <c r="E37" s="167">
        <f>IF('Orçamento-base'!H37&gt;0,'Orçamento-base'!H37,"")</f>
        <v>1</v>
      </c>
      <c r="F37" s="106" t="str">
        <f>IF('Orçamento-base'!I37&gt;0,'Orçamento-base'!I37,"")</f>
        <v>un</v>
      </c>
      <c r="G37" s="114"/>
      <c r="H37" s="106" t="str">
        <f>IFERROR(IF(E37*G37&lt;&gt;0,ROUND(ROUND(E37,4)*ROUND(G37,4),2),""),"")</f>
        <v/>
      </c>
      <c r="I37" s="98"/>
      <c r="J37" s="98"/>
      <c r="K37" s="46"/>
      <c r="L37" s="40"/>
    </row>
    <row r="38" spans="1:12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67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ref="H38:H47" si="1">IFERROR(IF(E38*G38&lt;&gt;0,ROUND(ROUND(E38,4)*ROUND(G38,4),2),""),"")</f>
        <v/>
      </c>
      <c r="I38" s="98"/>
      <c r="J38" s="98"/>
      <c r="K38" s="46"/>
      <c r="L38" s="40"/>
    </row>
    <row r="39" spans="1:12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67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1"/>
        <v/>
      </c>
      <c r="I39" s="98"/>
      <c r="J39" s="98"/>
      <c r="K39" s="46"/>
      <c r="L39" s="40"/>
    </row>
    <row r="40" spans="1:12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06" t="str">
        <f>IF('Orçamento-base'!G40&gt;0,'Orçamento-base'!G40,"")</f>
        <v/>
      </c>
      <c r="E40" s="167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1"/>
        <v/>
      </c>
      <c r="I40" s="98"/>
      <c r="J40" s="98"/>
      <c r="K40" s="46"/>
      <c r="L40" s="40"/>
    </row>
    <row r="41" spans="1:12" x14ac:dyDescent="0.25">
      <c r="A41" s="111" t="str">
        <f>IF('Orçamento-base'!A41&gt;0,'Orçamento-base'!A41,"")</f>
        <v/>
      </c>
      <c r="B41" s="111" t="str">
        <f>'Orçamento-base'!B41</f>
        <v/>
      </c>
      <c r="C41" s="111" t="str">
        <f>IF('Orçamento-base'!C41&gt;0,'Orçamento-base'!C41,"")</f>
        <v/>
      </c>
      <c r="D41" s="106" t="str">
        <f>IF('Orçamento-base'!G41&gt;0,'Orçamento-base'!G41,"")</f>
        <v/>
      </c>
      <c r="E41" s="167" t="str">
        <f>IF('Orçamento-base'!H41&gt;0,'Orçamento-base'!H41,"")</f>
        <v/>
      </c>
      <c r="F41" s="106" t="str">
        <f>IF('Orçamento-base'!I41&gt;0,'Orçamento-base'!I41,"")</f>
        <v/>
      </c>
      <c r="G41" s="114"/>
      <c r="H41" s="106" t="str">
        <f t="shared" si="1"/>
        <v/>
      </c>
      <c r="I41" s="98"/>
      <c r="J41" s="98"/>
      <c r="K41" s="46"/>
      <c r="L41" s="40"/>
    </row>
    <row r="42" spans="1:12" x14ac:dyDescent="0.25">
      <c r="A42" s="111" t="str">
        <f>IF('Orçamento-base'!A42&gt;0,'Orçamento-base'!A42,"")</f>
        <v/>
      </c>
      <c r="B42" s="111" t="str">
        <f>'Orçamento-base'!B42</f>
        <v/>
      </c>
      <c r="C42" s="111" t="str">
        <f>IF('Orçamento-base'!C42&gt;0,'Orçamento-base'!C42,"")</f>
        <v/>
      </c>
      <c r="D42" s="106" t="str">
        <f>IF('Orçamento-base'!G42&gt;0,'Orçamento-base'!G42,"")</f>
        <v/>
      </c>
      <c r="E42" s="167" t="str">
        <f>IF('Orçamento-base'!H42&gt;0,'Orçamento-base'!H42,"")</f>
        <v/>
      </c>
      <c r="F42" s="106" t="str">
        <f>IF('Orçamento-base'!I42&gt;0,'Orçamento-base'!I42,"")</f>
        <v/>
      </c>
      <c r="G42" s="114"/>
      <c r="H42" s="106" t="str">
        <f t="shared" si="1"/>
        <v/>
      </c>
      <c r="I42" s="98"/>
      <c r="J42" s="98"/>
      <c r="K42" s="46"/>
      <c r="L42" s="40"/>
    </row>
    <row r="43" spans="1:12" x14ac:dyDescent="0.25">
      <c r="A43" s="111" t="str">
        <f>IF('Orçamento-base'!A43&gt;0,'Orçamento-base'!A43,"")</f>
        <v/>
      </c>
      <c r="B43" s="111" t="str">
        <f>'Orçamento-base'!B43</f>
        <v/>
      </c>
      <c r="C43" s="111" t="str">
        <f>IF('Orçamento-base'!C43&gt;0,'Orçamento-base'!C43,"")</f>
        <v/>
      </c>
      <c r="D43" s="106" t="str">
        <f>IF('Orçamento-base'!G43&gt;0,'Orçamento-base'!G43,"")</f>
        <v/>
      </c>
      <c r="E43" s="167" t="str">
        <f>IF('Orçamento-base'!H43&gt;0,'Orçamento-base'!H43,"")</f>
        <v/>
      </c>
      <c r="F43" s="106" t="str">
        <f>IF('Orçamento-base'!I43&gt;0,'Orçamento-base'!I43,"")</f>
        <v/>
      </c>
      <c r="G43" s="114"/>
      <c r="H43" s="106" t="str">
        <f t="shared" si="1"/>
        <v/>
      </c>
      <c r="I43" s="98"/>
      <c r="J43" s="98"/>
      <c r="K43" s="46"/>
      <c r="L43" s="40"/>
    </row>
    <row r="44" spans="1:12" x14ac:dyDescent="0.25">
      <c r="A44" s="111" t="str">
        <f>IF('Orçamento-base'!A44&gt;0,'Orçamento-base'!A44,"")</f>
        <v/>
      </c>
      <c r="B44" s="111" t="str">
        <f>'Orçamento-base'!B44</f>
        <v/>
      </c>
      <c r="C44" s="111" t="str">
        <f>IF('Orçamento-base'!C44&gt;0,'Orçamento-base'!C44,"")</f>
        <v/>
      </c>
      <c r="D44" s="106" t="str">
        <f>IF('Orçamento-base'!G44&gt;0,'Orçamento-base'!G44,"")</f>
        <v/>
      </c>
      <c r="E44" s="167" t="str">
        <f>IF('Orçamento-base'!H44&gt;0,'Orçamento-base'!H44,"")</f>
        <v/>
      </c>
      <c r="F44" s="106" t="str">
        <f>IF('Orçamento-base'!I44&gt;0,'Orçamento-base'!I44,"")</f>
        <v/>
      </c>
      <c r="G44" s="114"/>
      <c r="H44" s="106" t="str">
        <f t="shared" si="1"/>
        <v/>
      </c>
      <c r="I44" s="98"/>
      <c r="J44" s="98"/>
      <c r="K44" s="46"/>
      <c r="L44" s="40"/>
    </row>
    <row r="45" spans="1:12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67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1"/>
        <v/>
      </c>
      <c r="I45" s="98"/>
      <c r="J45" s="98"/>
      <c r="K45" s="46"/>
      <c r="L45" s="40"/>
    </row>
    <row r="46" spans="1:12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67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1"/>
        <v/>
      </c>
      <c r="I46" s="98"/>
      <c r="J46" s="98"/>
      <c r="K46" s="46"/>
      <c r="L46" s="40"/>
    </row>
    <row r="47" spans="1:12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67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1"/>
        <v/>
      </c>
      <c r="I47" s="98"/>
      <c r="J47" s="98"/>
      <c r="K47" s="46"/>
      <c r="L47" s="40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Não se aplica</v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2023-12-13T14:36:53Z</dcterms:modified>
</cp:coreProperties>
</file>